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name="Dashboard" sheetId="1" state="visible" r:id="rId1"/>
    <sheet name="Plano de Contas" sheetId="2" state="visible" r:id="rId2"/>
    <sheet name="Lançamentos" sheetId="3" state="visible" r:id="rId3"/>
    <sheet name="Contas a Pagar-Receber" sheetId="4" state="visible" r:id="rId4"/>
    <sheet name="Estoque" sheetId="5" state="visible" r:id="rId5"/>
    <sheet name="DRE" sheetId="6" state="visible" r:id="rId6"/>
    <sheet name="Conciliação Bancária" sheetId="7" state="visible" r:id="rId7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&quot;R$ &quot;#,##0.00"/>
    <numFmt numFmtId="165" formatCode="0.0%"/>
  </numFmts>
  <fonts count="33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0"/>
      <b val="1"/>
      <color rgb="FFFFFFFF"/>
      <sz val="15"/>
    </font>
    <font>
      <name val="Calibri"/>
      <charset val="1"/>
      <family val="0"/>
      <color rgb="FFD6E4F0"/>
      <sz val="10"/>
    </font>
    <font>
      <name val="Calibri"/>
      <charset val="1"/>
      <family val="0"/>
      <b val="1"/>
      <color rgb="FFFFFFFF"/>
      <sz val="9"/>
    </font>
    <font>
      <name val="Calibri"/>
      <charset val="1"/>
      <family val="0"/>
      <b val="1"/>
      <color rgb="FF1F3864"/>
      <sz val="18"/>
    </font>
    <font>
      <name val="Calibri"/>
      <charset val="1"/>
      <family val="0"/>
      <b val="1"/>
      <color rgb="FF1E7145"/>
      <sz val="18"/>
    </font>
    <font>
      <name val="Calibri"/>
      <charset val="1"/>
      <family val="0"/>
      <b val="1"/>
      <color rgb="FF843C0C"/>
      <sz val="18"/>
    </font>
    <font>
      <name val="Calibri"/>
      <charset val="1"/>
      <family val="0"/>
      <b val="1"/>
      <color rgb="FF7F6000"/>
      <sz val="18"/>
    </font>
    <font>
      <name val="Calibri"/>
      <charset val="1"/>
      <family val="0"/>
      <b val="1"/>
      <color rgb="FFFFFFFF"/>
      <sz val="10"/>
    </font>
    <font>
      <name val="Calibri"/>
      <charset val="1"/>
      <family val="0"/>
      <color rgb="FF1A1A2E"/>
      <sz val="10"/>
    </font>
    <font>
      <name val="Calibri"/>
      <charset val="1"/>
      <family val="0"/>
      <b val="1"/>
      <color rgb="FF1E7145"/>
      <sz val="10"/>
    </font>
    <font>
      <name val="Calibri"/>
      <charset val="1"/>
      <family val="0"/>
      <color rgb="FF843C0C"/>
      <sz val="10"/>
    </font>
    <font>
      <name val="Calibri"/>
      <charset val="1"/>
      <family val="0"/>
      <b val="1"/>
      <color rgb="FF1F3864"/>
      <sz val="10"/>
    </font>
    <font>
      <name val="Calibri"/>
      <charset val="1"/>
      <family val="0"/>
      <i val="1"/>
      <color rgb="FF2E5090"/>
      <sz val="10"/>
    </font>
    <font>
      <name val="Calibri"/>
      <charset val="1"/>
      <family val="0"/>
      <color rgb="FF7F7F7F"/>
      <sz val="10"/>
    </font>
    <font>
      <name val="Calibri"/>
      <charset val="1"/>
      <family val="0"/>
      <i val="1"/>
      <color rgb="FF7F7F7F"/>
      <sz val="9"/>
    </font>
    <font>
      <name val="Calibri"/>
      <charset val="1"/>
      <family val="0"/>
      <b val="1"/>
      <color rgb="FFFFFFFF"/>
      <sz val="13"/>
    </font>
    <font>
      <name val="Calibri"/>
      <charset val="1"/>
      <family val="0"/>
      <b val="1"/>
      <color rgb="FF1E7145"/>
      <sz val="9"/>
    </font>
    <font>
      <name val="Calibri"/>
      <charset val="1"/>
      <family val="0"/>
      <b val="1"/>
      <color rgb="FFFFFFFF"/>
      <sz val="11"/>
    </font>
    <font>
      <name val="Calibri"/>
      <charset val="1"/>
      <family val="0"/>
      <b val="1"/>
      <color rgb="FF7F6000"/>
      <sz val="9"/>
    </font>
    <font>
      <name val="Calibri"/>
      <charset val="1"/>
      <family val="0"/>
      <b val="1"/>
      <color rgb="FF843C0C"/>
      <sz val="9"/>
    </font>
    <font>
      <name val="Calibri"/>
      <charset val="1"/>
      <family val="0"/>
      <color rgb="FF2E5090"/>
      <sz val="10"/>
    </font>
    <font>
      <name val="Calibri"/>
      <charset val="1"/>
      <family val="0"/>
      <color rgb="FF1E7145"/>
      <sz val="10"/>
    </font>
    <font>
      <name val="Calibri"/>
      <charset val="1"/>
      <family val="0"/>
      <b val="1"/>
      <color rgb="FF1F3864"/>
      <sz val="13"/>
    </font>
    <font>
      <name val="Calibri"/>
      <charset val="1"/>
      <family val="0"/>
      <b val="1"/>
      <color rgb="FFFFFFFF"/>
      <sz val="12"/>
    </font>
    <font>
      <name val="Calibri"/>
      <charset val="1"/>
      <family val="0"/>
      <b val="1"/>
      <color rgb="FFFFFFFF"/>
      <sz val="14"/>
    </font>
    <font>
      <name val="Calibri"/>
      <charset val="1"/>
      <family val="0"/>
      <b val="1"/>
      <color rgb="FF1E7145"/>
      <sz val="13"/>
    </font>
    <font>
      <name val="Calibri"/>
      <charset val="1"/>
      <family val="0"/>
      <b val="1"/>
      <color rgb="FF1A1A2E"/>
      <sz val="10"/>
    </font>
    <font>
      <name val="Calibri"/>
      <charset val="1"/>
      <family val="0"/>
      <b val="1"/>
      <color rgb="FF843C0C"/>
      <sz val="13"/>
    </font>
    <font>
      <name val="Calibri"/>
      <charset val="1"/>
      <family val="0"/>
      <i val="1"/>
      <color rgb="FF7F6000"/>
      <sz val="9"/>
    </font>
  </fonts>
  <fills count="15">
    <fill>
      <patternFill/>
    </fill>
    <fill>
      <patternFill patternType="gray125"/>
    </fill>
    <fill>
      <patternFill patternType="solid">
        <fgColor rgb="FFF4F6F9"/>
        <bgColor rgb="FFEAF1FB"/>
      </patternFill>
    </fill>
    <fill>
      <patternFill patternType="solid">
        <fgColor rgb="FF1F3864"/>
        <bgColor rgb="FF2E5090"/>
      </patternFill>
    </fill>
    <fill>
      <patternFill patternType="solid">
        <fgColor rgb="FF1E7145"/>
        <bgColor rgb="FF008080"/>
      </patternFill>
    </fill>
    <fill>
      <patternFill patternType="solid">
        <fgColor rgb="FF843C0C"/>
        <bgColor rgb="FF7F6000"/>
      </patternFill>
    </fill>
    <fill>
      <patternFill patternType="solid">
        <fgColor rgb="FF2E5090"/>
        <bgColor rgb="FF1F3864"/>
      </patternFill>
    </fill>
    <fill>
      <patternFill patternType="solid">
        <fgColor rgb="FFD6E4F0"/>
        <bgColor rgb="FFD9D9D9"/>
      </patternFill>
    </fill>
    <fill>
      <patternFill patternType="solid">
        <fgColor rgb="FFE2EFDA"/>
        <bgColor rgb="FFEAF1FB"/>
      </patternFill>
    </fill>
    <fill>
      <patternFill patternType="solid">
        <fgColor rgb="FFFCE4D6"/>
        <bgColor rgb="FFFFF2CC"/>
      </patternFill>
    </fill>
    <fill>
      <patternFill patternType="solid">
        <fgColor rgb="FF7F6000"/>
        <bgColor rgb="FF843C0C"/>
      </patternFill>
    </fill>
    <fill>
      <patternFill patternType="solid">
        <fgColor rgb="FFFFF2CC"/>
        <bgColor rgb="FFFFFACD"/>
      </patternFill>
    </fill>
    <fill>
      <patternFill patternType="solid">
        <fgColor rgb="FFFFFFFF"/>
        <bgColor rgb="FFF4F6F9"/>
      </patternFill>
    </fill>
    <fill>
      <patternFill patternType="solid">
        <fgColor rgb="FFEAF1FB"/>
        <bgColor rgb="FFF4F6F9"/>
      </patternFill>
    </fill>
    <fill>
      <patternFill patternType="solid">
        <fgColor rgb="FFFFFACD"/>
        <bgColor rgb="FFFFF2CC"/>
      </patternFill>
    </fill>
  </fills>
  <borders count="36">
    <border>
      <left/>
      <right/>
      <top/>
      <bottom/>
      <diagonal/>
    </border>
    <border>
      <left style="thin">
        <color rgb="FF1F3864"/>
      </left>
      <right/>
      <top style="thin">
        <color rgb="FF1F3864"/>
      </top>
      <bottom style="thin">
        <color rgb="FF1F3864"/>
      </bottom>
      <diagonal/>
    </border>
    <border>
      <left style="thin">
        <color rgb="FF1E7145"/>
      </left>
      <right/>
      <top style="thin">
        <color rgb="FF1E7145"/>
      </top>
      <bottom style="thin">
        <color rgb="FF1E7145"/>
      </bottom>
      <diagonal/>
    </border>
    <border>
      <left style="thin">
        <color rgb="FF843C0C"/>
      </left>
      <right/>
      <top style="thin">
        <color rgb="FF843C0C"/>
      </top>
      <bottom style="thin">
        <color rgb="FF843C0C"/>
      </bottom>
      <diagonal/>
    </border>
    <border>
      <left style="thin">
        <color rgb="FF2E5090"/>
      </left>
      <right/>
      <top style="thin">
        <color rgb="FF2E5090"/>
      </top>
      <bottom style="thin">
        <color rgb="FF2E5090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 style="thin">
        <color rgb="FF7F6000"/>
      </left>
      <right/>
      <top style="thin">
        <color rgb="FF7F6000"/>
      </top>
      <bottom style="thin">
        <color rgb="FF7F6000"/>
      </bottom>
      <diagonal/>
    </border>
    <border>
      <left style="thin">
        <color rgb="FF2E5090"/>
      </left>
      <right style="thin">
        <color rgb="FF2E5090"/>
      </right>
      <top style="thin">
        <color rgb="FF2E5090"/>
      </top>
      <bottom style="thin">
        <color rgb="FF2E509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6E4F0"/>
      </left>
      <right/>
      <top style="thin">
        <color rgb="FFD6E4F0"/>
      </top>
      <bottom style="thin">
        <color rgb="FFD6E4F0"/>
      </bottom>
      <diagonal/>
    </border>
    <border>
      <left style="thin">
        <color rgb="FF1E7145"/>
      </left>
      <right style="thin">
        <color rgb="FF1E7145"/>
      </right>
      <top style="thin">
        <color rgb="FF1E7145"/>
      </top>
      <bottom style="thin">
        <color rgb="FF1E7145"/>
      </bottom>
      <diagonal/>
    </border>
    <border>
      <left style="thin">
        <color rgb="FF843C0C"/>
      </left>
      <right style="thin">
        <color rgb="FF843C0C"/>
      </right>
      <top style="thin">
        <color rgb="FF843C0C"/>
      </top>
      <bottom style="thin">
        <color rgb="FF843C0C"/>
      </bottom>
      <diagonal/>
    </border>
    <border>
      <left style="medium">
        <color rgb="FFFFD700"/>
      </left>
      <right style="medium">
        <color rgb="FFFFD700"/>
      </right>
      <top style="medium">
        <color rgb="FFFFD700"/>
      </top>
      <bottom style="medium">
        <color rgb="FFFFD700"/>
      </bottom>
      <diagonal/>
    </border>
    <border>
      <left style="thin">
        <color rgb="FF1F3864"/>
      </left>
      <right style="thin">
        <color rgb="FF1F3864"/>
      </right>
      <top style="thin">
        <color rgb="FF1F3864"/>
      </top>
      <bottom style="thin">
        <color rgb="FF1F3864"/>
      </bottom>
      <diagonal/>
    </border>
    <border>
      <left style="thin">
        <color rgb="FF7F6000"/>
      </left>
      <right style="thin">
        <color rgb="FF7F6000"/>
      </right>
      <top style="thin">
        <color rgb="FF7F6000"/>
      </top>
      <bottom style="thin">
        <color rgb="FF7F6000"/>
      </bottom>
      <diagonal/>
    </border>
    <border>
      <left style="thin">
        <color rgb="FFFFF2CC"/>
      </left>
      <right/>
      <top style="thin">
        <color rgb="FFFFF2CC"/>
      </top>
      <bottom style="thin">
        <color rgb="FFFFF2CC"/>
      </bottom>
      <diagonal/>
    </border>
    <border>
      <left/>
      <right/>
      <top style="thin">
        <color rgb="FF1F3864"/>
      </top>
      <bottom/>
      <diagonal/>
    </border>
    <border>
      <left/>
      <right/>
      <top style="thin">
        <color rgb="FF1F3864"/>
      </top>
      <bottom style="thin">
        <color rgb="FF1F3864"/>
      </bottom>
      <diagonal/>
    </border>
    <border>
      <left/>
      <right/>
      <top style="thin">
        <color rgb="FF1E7145"/>
      </top>
      <bottom/>
      <diagonal/>
    </border>
    <border>
      <left/>
      <right/>
      <top style="thin">
        <color rgb="FF1E7145"/>
      </top>
      <bottom style="thin">
        <color rgb="FF1E7145"/>
      </bottom>
      <diagonal/>
    </border>
    <border>
      <left/>
      <right/>
      <top style="thin">
        <color rgb="FF843C0C"/>
      </top>
      <bottom/>
      <diagonal/>
    </border>
    <border>
      <left/>
      <right/>
      <top style="thin">
        <color rgb="FF843C0C"/>
      </top>
      <bottom style="thin">
        <color rgb="FF843C0C"/>
      </bottom>
      <diagonal/>
    </border>
    <border>
      <left/>
      <right/>
      <top style="thin">
        <color rgb="FF2E5090"/>
      </top>
      <bottom/>
      <diagonal/>
    </border>
    <border>
      <left/>
      <right/>
      <top style="thin">
        <color rgb="FF2E5090"/>
      </top>
      <bottom style="thin">
        <color rgb="FF2E5090"/>
      </bottom>
      <diagonal/>
    </border>
    <border>
      <left/>
      <right/>
      <top style="thin">
        <color rgb="FFD9D9D9"/>
      </top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7F6000"/>
      </top>
      <bottom/>
      <diagonal/>
    </border>
    <border>
      <left/>
      <right/>
      <top style="thin">
        <color rgb="FF7F6000"/>
      </top>
      <bottom style="thin">
        <color rgb="FF7F6000"/>
      </bottom>
      <diagonal/>
    </border>
    <border>
      <left/>
      <right/>
      <top style="thin">
        <color rgb="FFD6E4F0"/>
      </top>
      <bottom/>
      <diagonal/>
    </border>
    <border>
      <left/>
      <right/>
      <top style="thin">
        <color rgb="FFD6E4F0"/>
      </top>
      <bottom style="thin">
        <color rgb="FFD6E4F0"/>
      </bottom>
      <diagonal/>
    </border>
    <border>
      <left/>
      <right style="thin">
        <color rgb="FF1E7145"/>
      </right>
      <top style="thin">
        <color rgb="FF1E7145"/>
      </top>
      <bottom/>
      <diagonal/>
    </border>
    <border>
      <left/>
      <right style="thin">
        <color rgb="FF1E7145"/>
      </right>
      <top style="thin">
        <color rgb="FF1E7145"/>
      </top>
      <bottom style="thin">
        <color rgb="FF1E7145"/>
      </bottom>
      <diagonal/>
    </border>
    <border>
      <left/>
      <right style="thin">
        <color rgb="FF843C0C"/>
      </right>
      <top style="thin">
        <color rgb="FF843C0C"/>
      </top>
      <bottom/>
      <diagonal/>
    </border>
    <border>
      <left/>
      <right style="thin">
        <color rgb="FF843C0C"/>
      </right>
      <top style="thin">
        <color rgb="FF843C0C"/>
      </top>
      <bottom style="thin">
        <color rgb="FF843C0C"/>
      </bottom>
      <diagonal/>
    </border>
    <border>
      <left/>
      <right/>
      <top style="thin">
        <color rgb="FFFFF2CC"/>
      </top>
      <bottom/>
      <diagonal/>
    </border>
    <border>
      <left/>
      <right/>
      <top style="thin">
        <color rgb="FFFFF2CC"/>
      </top>
      <bottom style="thin">
        <color rgb="FFFFF2CC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28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3" borderId="1" applyAlignment="1" pivotButton="0" quotePrefix="0" xfId="0">
      <alignment horizontal="left" vertical="center" indent="1"/>
    </xf>
    <xf numFmtId="0" fontId="5" fillId="3" borderId="1" applyAlignment="1" pivotButton="0" quotePrefix="0" xfId="0">
      <alignment horizontal="left" vertical="center" indent="1"/>
    </xf>
    <xf numFmtId="0" fontId="6" fillId="3" borderId="1" applyAlignment="1" pivotButton="0" quotePrefix="0" xfId="0">
      <alignment horizontal="center" vertical="center"/>
    </xf>
    <xf numFmtId="0" fontId="6" fillId="4" borderId="2" applyAlignment="1" pivotButton="0" quotePrefix="0" xfId="0">
      <alignment horizontal="center" vertical="center"/>
    </xf>
    <xf numFmtId="0" fontId="6" fillId="5" borderId="3" applyAlignment="1" pivotButton="0" quotePrefix="0" xfId="0">
      <alignment horizontal="center" vertical="center"/>
    </xf>
    <xf numFmtId="0" fontId="6" fillId="6" borderId="4" applyAlignment="1" pivotButton="0" quotePrefix="0" xfId="0">
      <alignment horizontal="center" vertical="center"/>
    </xf>
    <xf numFmtId="164" fontId="7" fillId="7" borderId="5" applyAlignment="1" pivotButton="0" quotePrefix="0" xfId="0">
      <alignment horizontal="center" vertical="center"/>
    </xf>
    <xf numFmtId="164" fontId="8" fillId="8" borderId="5" applyAlignment="1" pivotButton="0" quotePrefix="0" xfId="0">
      <alignment horizontal="center" vertical="center"/>
    </xf>
    <xf numFmtId="164" fontId="9" fillId="9" borderId="5" applyAlignment="1" pivotButton="0" quotePrefix="0" xfId="0">
      <alignment horizontal="center" vertical="center"/>
    </xf>
    <xf numFmtId="0" fontId="6" fillId="10" borderId="6" applyAlignment="1" pivotButton="0" quotePrefix="0" xfId="0">
      <alignment horizontal="center" vertical="center"/>
    </xf>
    <xf numFmtId="49" fontId="10" fillId="11" borderId="5" applyAlignment="1" pivotButton="0" quotePrefix="0" xfId="0">
      <alignment horizontal="center" vertical="center"/>
    </xf>
    <xf numFmtId="1" fontId="7" fillId="7" borderId="5" applyAlignment="1" pivotButton="0" quotePrefix="0" xfId="0">
      <alignment horizontal="center" vertical="center"/>
    </xf>
    <xf numFmtId="0" fontId="11" fillId="6" borderId="4" applyAlignment="1" pivotButton="0" quotePrefix="0" xfId="0">
      <alignment horizontal="left" vertical="center" indent="1"/>
    </xf>
    <xf numFmtId="0" fontId="6" fillId="6" borderId="7" applyAlignment="1" pivotButton="0" quotePrefix="0" xfId="0">
      <alignment horizontal="center" vertical="center"/>
    </xf>
    <xf numFmtId="0" fontId="6" fillId="6" borderId="4" applyAlignment="1" pivotButton="0" quotePrefix="0" xfId="0">
      <alignment horizontal="left" vertical="center"/>
    </xf>
    <xf numFmtId="0" fontId="6" fillId="6" borderId="7" applyAlignment="1" pivotButton="0" quotePrefix="0" xfId="0">
      <alignment horizontal="left" vertical="center"/>
    </xf>
    <xf numFmtId="0" fontId="6" fillId="6" borderId="7" applyAlignment="1" pivotButton="0" quotePrefix="0" xfId="0">
      <alignment horizontal="right" vertical="center"/>
    </xf>
    <xf numFmtId="0" fontId="6" fillId="6" borderId="4" applyAlignment="1" pivotButton="0" quotePrefix="0" xfId="0">
      <alignment horizontal="right" vertical="center"/>
    </xf>
    <xf numFmtId="0" fontId="12" fillId="12" borderId="8" applyAlignment="1" pivotButton="0" quotePrefix="0" xfId="0">
      <alignment horizontal="center" vertical="center"/>
    </xf>
    <xf numFmtId="0" fontId="12" fillId="12" borderId="5" applyAlignment="1" pivotButton="0" quotePrefix="0" xfId="0">
      <alignment horizontal="left" vertical="center"/>
    </xf>
    <xf numFmtId="0" fontId="12" fillId="12" borderId="8" applyAlignment="1" pivotButton="0" quotePrefix="0" xfId="0">
      <alignment horizontal="left" vertical="center"/>
    </xf>
    <xf numFmtId="164" fontId="13" fillId="12" borderId="8" applyAlignment="1" pivotButton="0" quotePrefix="0" xfId="0">
      <alignment horizontal="right" vertical="center"/>
    </xf>
    <xf numFmtId="164" fontId="14" fillId="12" borderId="8" applyAlignment="1" pivotButton="0" quotePrefix="0" xfId="0">
      <alignment horizontal="right" vertical="center"/>
    </xf>
    <xf numFmtId="164" fontId="15" fillId="12" borderId="5" applyAlignment="1" pivotButton="0" quotePrefix="0" xfId="0">
      <alignment horizontal="right" vertical="center"/>
    </xf>
    <xf numFmtId="0" fontId="12" fillId="13" borderId="8" applyAlignment="1" pivotButton="0" quotePrefix="0" xfId="0">
      <alignment horizontal="center" vertical="center"/>
    </xf>
    <xf numFmtId="0" fontId="12" fillId="13" borderId="5" applyAlignment="1" pivotButton="0" quotePrefix="0" xfId="0">
      <alignment horizontal="left" vertical="center"/>
    </xf>
    <xf numFmtId="0" fontId="12" fillId="13" borderId="8" applyAlignment="1" pivotButton="0" quotePrefix="0" xfId="0">
      <alignment horizontal="left" vertical="center"/>
    </xf>
    <xf numFmtId="164" fontId="13" fillId="13" borderId="8" applyAlignment="1" pivotButton="0" quotePrefix="0" xfId="0">
      <alignment horizontal="right" vertical="center"/>
    </xf>
    <xf numFmtId="164" fontId="14" fillId="13" borderId="8" applyAlignment="1" pivotButton="0" quotePrefix="0" xfId="0">
      <alignment horizontal="right" vertical="center"/>
    </xf>
    <xf numFmtId="164" fontId="15" fillId="13" borderId="5" applyAlignment="1" pivotButton="0" quotePrefix="0" xfId="0">
      <alignment horizontal="right" vertical="center"/>
    </xf>
    <xf numFmtId="0" fontId="16" fillId="7" borderId="9" applyAlignment="1" pivotButton="0" quotePrefix="0" xfId="0">
      <alignment horizontal="center" vertical="center"/>
    </xf>
    <xf numFmtId="0" fontId="11" fillId="4" borderId="2" applyAlignment="1" pivotButton="0" quotePrefix="0" xfId="0">
      <alignment horizontal="left" vertical="center" indent="1"/>
    </xf>
    <xf numFmtId="0" fontId="11" fillId="5" borderId="3" applyAlignment="1" pivotButton="0" quotePrefix="0" xfId="0">
      <alignment horizontal="left" vertical="center" indent="1"/>
    </xf>
    <xf numFmtId="0" fontId="11" fillId="10" borderId="6" applyAlignment="1" pivotButton="0" quotePrefix="0" xfId="0">
      <alignment horizontal="left" vertical="center" indent="1"/>
    </xf>
    <xf numFmtId="0" fontId="12" fillId="8" borderId="5" applyAlignment="1" pivotButton="0" quotePrefix="0" xfId="0">
      <alignment horizontal="center" vertical="center"/>
    </xf>
    <xf numFmtId="0" fontId="12" fillId="7" borderId="5" applyAlignment="1" pivotButton="0" quotePrefix="0" xfId="0">
      <alignment horizontal="center" vertical="center"/>
    </xf>
    <xf numFmtId="0" fontId="12" fillId="9" borderId="5" applyAlignment="1" pivotButton="0" quotePrefix="0" xfId="0">
      <alignment horizontal="center" vertical="center"/>
    </xf>
    <xf numFmtId="0" fontId="12" fillId="11" borderId="5" applyAlignment="1" pivotButton="0" quotePrefix="0" xfId="0">
      <alignment horizontal="center" vertical="center"/>
    </xf>
    <xf numFmtId="0" fontId="6" fillId="4" borderId="10" applyAlignment="1" pivotButton="0" quotePrefix="0" xfId="0">
      <alignment horizontal="center" vertical="center"/>
    </xf>
    <xf numFmtId="0" fontId="6" fillId="4" borderId="2" applyAlignment="1" pivotButton="0" quotePrefix="0" xfId="0">
      <alignment horizontal="left" vertical="center"/>
    </xf>
    <xf numFmtId="0" fontId="17" fillId="12" borderId="8" applyAlignment="1" pivotButton="0" quotePrefix="0" xfId="0">
      <alignment horizontal="center" vertical="center"/>
    </xf>
    <xf numFmtId="0" fontId="17" fillId="13" borderId="8" applyAlignment="1" pivotButton="0" quotePrefix="0" xfId="0">
      <alignment horizontal="center" vertical="center"/>
    </xf>
    <xf numFmtId="0" fontId="6" fillId="5" borderId="11" applyAlignment="1" pivotButton="0" quotePrefix="0" xfId="0">
      <alignment horizontal="center" vertical="center"/>
    </xf>
    <xf numFmtId="0" fontId="6" fillId="5" borderId="3" applyAlignment="1" pivotButton="0" quotePrefix="0" xfId="0">
      <alignment horizontal="left" vertical="center"/>
    </xf>
    <xf numFmtId="0" fontId="18" fillId="2" borderId="0" applyAlignment="1" pivotButton="0" quotePrefix="0" xfId="0">
      <alignment horizontal="left" vertical="center" indent="1"/>
    </xf>
    <xf numFmtId="0" fontId="6" fillId="6" borderId="4" applyAlignment="1" pivotButton="0" quotePrefix="0" xfId="0">
      <alignment horizontal="left" vertical="center" indent="1"/>
    </xf>
    <xf numFmtId="164" fontId="19" fillId="3" borderId="12" applyAlignment="1" pivotButton="0" quotePrefix="0" xfId="0">
      <alignment horizontal="center" vertical="center"/>
    </xf>
    <xf numFmtId="0" fontId="20" fillId="8" borderId="0" applyAlignment="1" pivotButton="0" quotePrefix="0" xfId="0">
      <alignment horizontal="general" vertical="bottom"/>
    </xf>
    <xf numFmtId="164" fontId="15" fillId="12" borderId="8" applyAlignment="1" pivotButton="0" quotePrefix="0" xfId="0">
      <alignment horizontal="right" vertical="center"/>
    </xf>
    <xf numFmtId="164" fontId="15" fillId="13" borderId="8" applyAlignment="1" pivotButton="0" quotePrefix="0" xfId="0">
      <alignment horizontal="right" vertical="center"/>
    </xf>
    <xf numFmtId="0" fontId="12" fillId="12" borderId="8" applyAlignment="1" pivotButton="0" quotePrefix="0" xfId="0">
      <alignment horizontal="general" vertical="bottom"/>
    </xf>
    <xf numFmtId="164" fontId="12" fillId="12" borderId="8" applyAlignment="1" pivotButton="0" quotePrefix="0" xfId="0">
      <alignment horizontal="general" vertical="bottom"/>
    </xf>
    <xf numFmtId="0" fontId="12" fillId="13" borderId="8" applyAlignment="1" pivotButton="0" quotePrefix="0" xfId="0">
      <alignment horizontal="general" vertical="bottom"/>
    </xf>
    <xf numFmtId="164" fontId="12" fillId="13" borderId="8" applyAlignment="1" pivotButton="0" quotePrefix="0" xfId="0">
      <alignment horizontal="general" vertical="bottom"/>
    </xf>
    <xf numFmtId="0" fontId="11" fillId="4" borderId="10" applyAlignment="1" pivotButton="0" quotePrefix="0" xfId="0">
      <alignment horizontal="left" vertical="center" indent="1"/>
    </xf>
    <xf numFmtId="164" fontId="21" fillId="4" borderId="10" applyAlignment="1" pivotButton="0" quotePrefix="0" xfId="0">
      <alignment horizontal="right" vertical="center"/>
    </xf>
    <xf numFmtId="164" fontId="21" fillId="5" borderId="11" applyAlignment="1" pivotButton="0" quotePrefix="0" xfId="0">
      <alignment horizontal="right" vertical="center"/>
    </xf>
    <xf numFmtId="164" fontId="21" fillId="3" borderId="13" applyAlignment="1" pivotButton="0" quotePrefix="0" xfId="0">
      <alignment horizontal="right" vertical="center"/>
    </xf>
    <xf numFmtId="0" fontId="0" fillId="3" borderId="13" applyAlignment="1" pivotButton="0" quotePrefix="0" xfId="0">
      <alignment horizontal="general" vertical="bottom"/>
    </xf>
    <xf numFmtId="0" fontId="6" fillId="4" borderId="10" applyAlignment="1" pivotButton="0" quotePrefix="0" xfId="0">
      <alignment horizontal="left" vertical="center"/>
    </xf>
    <xf numFmtId="0" fontId="6" fillId="4" borderId="10" applyAlignment="1" pivotButton="0" quotePrefix="0" xfId="0">
      <alignment horizontal="right" vertical="center"/>
    </xf>
    <xf numFmtId="164" fontId="12" fillId="12" borderId="8" applyAlignment="1" pivotButton="0" quotePrefix="0" xfId="0">
      <alignment horizontal="right" vertical="center"/>
    </xf>
    <xf numFmtId="0" fontId="22" fillId="11" borderId="8" applyAlignment="1" pivotButton="0" quotePrefix="0" xfId="0">
      <alignment horizontal="center" vertical="center"/>
    </xf>
    <xf numFmtId="164" fontId="12" fillId="13" borderId="8" applyAlignment="1" pivotButton="0" quotePrefix="0" xfId="0">
      <alignment horizontal="right" vertical="center"/>
    </xf>
    <xf numFmtId="0" fontId="20" fillId="8" borderId="8" applyAlignment="1" pivotButton="0" quotePrefix="0" xfId="0">
      <alignment horizontal="center" vertical="center"/>
    </xf>
    <xf numFmtId="0" fontId="23" fillId="9" borderId="8" applyAlignment="1" pivotButton="0" quotePrefix="0" xfId="0">
      <alignment horizontal="center" vertical="center"/>
    </xf>
    <xf numFmtId="0" fontId="0" fillId="13" borderId="8" applyAlignment="1" pivotButton="0" quotePrefix="0" xfId="0">
      <alignment horizontal="general" vertical="bottom"/>
    </xf>
    <xf numFmtId="0" fontId="0" fillId="13" borderId="5" applyAlignment="1" pivotButton="0" quotePrefix="0" xfId="0">
      <alignment horizontal="general" vertical="bottom"/>
    </xf>
    <xf numFmtId="164" fontId="0" fillId="13" borderId="8" applyAlignment="1" pivotButton="0" quotePrefix="0" xfId="0">
      <alignment horizontal="general" vertical="bottom"/>
    </xf>
    <xf numFmtId="0" fontId="0" fillId="12" borderId="8" applyAlignment="1" pivotButton="0" quotePrefix="0" xfId="0">
      <alignment horizontal="general" vertical="bottom"/>
    </xf>
    <xf numFmtId="0" fontId="0" fillId="12" borderId="5" applyAlignment="1" pivotButton="0" quotePrefix="0" xfId="0">
      <alignment horizontal="general" vertical="bottom"/>
    </xf>
    <xf numFmtId="164" fontId="0" fillId="12" borderId="8" applyAlignment="1" pivotButton="0" quotePrefix="0" xfId="0">
      <alignment horizontal="general" vertical="bottom"/>
    </xf>
    <xf numFmtId="0" fontId="0" fillId="4" borderId="10" applyAlignment="1" pivotButton="0" quotePrefix="0" xfId="0">
      <alignment horizontal="general" vertical="bottom"/>
    </xf>
    <xf numFmtId="0" fontId="6" fillId="5" borderId="11" applyAlignment="1" pivotButton="0" quotePrefix="0" xfId="0">
      <alignment horizontal="left" vertical="center"/>
    </xf>
    <xf numFmtId="0" fontId="6" fillId="5" borderId="11" applyAlignment="1" pivotButton="0" quotePrefix="0" xfId="0">
      <alignment horizontal="right" vertical="center"/>
    </xf>
    <xf numFmtId="0" fontId="11" fillId="5" borderId="11" applyAlignment="1" pivotButton="0" quotePrefix="0" xfId="0">
      <alignment horizontal="left" vertical="center" indent="1"/>
    </xf>
    <xf numFmtId="0" fontId="0" fillId="5" borderId="11" applyAlignment="1" pivotButton="0" quotePrefix="0" xfId="0">
      <alignment horizontal="general" vertical="bottom"/>
    </xf>
    <xf numFmtId="0" fontId="24" fillId="12" borderId="8" applyAlignment="1" pivotButton="0" quotePrefix="0" xfId="0">
      <alignment horizontal="center" vertical="center"/>
    </xf>
    <xf numFmtId="0" fontId="25" fillId="12" borderId="8" applyAlignment="1" pivotButton="0" quotePrefix="0" xfId="0">
      <alignment horizontal="center" vertical="center"/>
    </xf>
    <xf numFmtId="0" fontId="14" fillId="12" borderId="8" applyAlignment="1" pivotButton="0" quotePrefix="0" xfId="0">
      <alignment horizontal="center" vertical="center"/>
    </xf>
    <xf numFmtId="0" fontId="11" fillId="6" borderId="7" applyAlignment="1" pivotButton="0" quotePrefix="0" xfId="0">
      <alignment horizontal="center" vertical="center"/>
    </xf>
    <xf numFmtId="0" fontId="24" fillId="13" borderId="8" applyAlignment="1" pivotButton="0" quotePrefix="0" xfId="0">
      <alignment horizontal="center" vertical="center"/>
    </xf>
    <xf numFmtId="0" fontId="25" fillId="13" borderId="8" applyAlignment="1" pivotButton="0" quotePrefix="0" xfId="0">
      <alignment horizontal="center" vertical="center"/>
    </xf>
    <xf numFmtId="0" fontId="14" fillId="13" borderId="8" applyAlignment="1" pivotButton="0" quotePrefix="0" xfId="0">
      <alignment horizontal="center" vertical="center"/>
    </xf>
    <xf numFmtId="0" fontId="26" fillId="14" borderId="12" applyAlignment="1" pivotButton="0" quotePrefix="0" xfId="0">
      <alignment horizontal="center" vertical="center"/>
    </xf>
    <xf numFmtId="0" fontId="12" fillId="12" borderId="5" applyAlignment="1" pivotButton="0" quotePrefix="0" xfId="0">
      <alignment horizontal="left" vertical="center" indent="2"/>
    </xf>
    <xf numFmtId="164" fontId="25" fillId="12" borderId="8" applyAlignment="1" pivotButton="0" quotePrefix="0" xfId="0">
      <alignment horizontal="right" vertical="center"/>
    </xf>
    <xf numFmtId="0" fontId="12" fillId="13" borderId="5" applyAlignment="1" pivotButton="0" quotePrefix="0" xfId="0">
      <alignment horizontal="left" vertical="center" indent="2"/>
    </xf>
    <xf numFmtId="164" fontId="25" fillId="13" borderId="8" applyAlignment="1" pivotButton="0" quotePrefix="0" xfId="0">
      <alignment horizontal="right" vertical="center"/>
    </xf>
    <xf numFmtId="0" fontId="27" fillId="3" borderId="1" applyAlignment="1" pivotButton="0" quotePrefix="0" xfId="0">
      <alignment horizontal="left" vertical="center"/>
    </xf>
    <xf numFmtId="164" fontId="28" fillId="3" borderId="13" applyAlignment="1" pivotButton="0" quotePrefix="0" xfId="0">
      <alignment horizontal="right" vertical="center"/>
    </xf>
    <xf numFmtId="0" fontId="12" fillId="12" borderId="5" applyAlignment="1" pivotButton="0" quotePrefix="0" xfId="0">
      <alignment horizontal="left" vertical="center" indent="1"/>
    </xf>
    <xf numFmtId="164" fontId="26" fillId="14" borderId="12" applyAlignment="1" pivotButton="0" quotePrefix="0" xfId="0">
      <alignment horizontal="right" vertical="center"/>
    </xf>
    <xf numFmtId="0" fontId="20" fillId="8" borderId="0" applyAlignment="1" pivotButton="0" quotePrefix="0" xfId="0">
      <alignment horizontal="general" vertical="bottom"/>
    </xf>
    <xf numFmtId="0" fontId="12" fillId="13" borderId="5" applyAlignment="1" pivotButton="0" quotePrefix="0" xfId="0">
      <alignment horizontal="left" vertical="center" indent="1"/>
    </xf>
    <xf numFmtId="164" fontId="29" fillId="13" borderId="8" applyAlignment="1" pivotButton="0" quotePrefix="0" xfId="0">
      <alignment horizontal="right" vertical="center"/>
    </xf>
    <xf numFmtId="0" fontId="0" fillId="2" borderId="0" applyAlignment="1" pivotButton="0" quotePrefix="0" xfId="0">
      <alignment horizontal="general" vertical="bottom"/>
    </xf>
    <xf numFmtId="0" fontId="30" fillId="12" borderId="5" applyAlignment="1" pivotButton="0" quotePrefix="0" xfId="0">
      <alignment horizontal="left" vertical="center" indent="1"/>
    </xf>
    <xf numFmtId="164" fontId="31" fillId="12" borderId="8" applyAlignment="1" pivotButton="0" quotePrefix="0" xfId="0">
      <alignment horizontal="right" vertical="center"/>
    </xf>
    <xf numFmtId="0" fontId="13" fillId="12" borderId="0" applyAlignment="1" pivotButton="0" quotePrefix="0" xfId="0">
      <alignment horizontal="general" vertical="bottom"/>
    </xf>
    <xf numFmtId="0" fontId="6" fillId="10" borderId="14" applyAlignment="1" pivotButton="0" quotePrefix="0" xfId="0">
      <alignment horizontal="center" vertical="center"/>
    </xf>
    <xf numFmtId="0" fontId="6" fillId="10" borderId="6" applyAlignment="1" pivotButton="0" quotePrefix="0" xfId="0">
      <alignment horizontal="left" vertical="center"/>
    </xf>
    <xf numFmtId="0" fontId="6" fillId="10" borderId="14" applyAlignment="1" pivotButton="0" quotePrefix="0" xfId="0">
      <alignment horizontal="right" vertical="center"/>
    </xf>
    <xf numFmtId="0" fontId="6" fillId="10" borderId="14" applyAlignment="1" pivotButton="0" quotePrefix="0" xfId="0">
      <alignment horizontal="left" vertical="center"/>
    </xf>
    <xf numFmtId="0" fontId="18" fillId="12" borderId="8" applyAlignment="1" pivotButton="0" quotePrefix="0" xfId="0">
      <alignment horizontal="left" vertical="center"/>
    </xf>
    <xf numFmtId="0" fontId="18" fillId="13" borderId="8" applyAlignment="1" pivotButton="0" quotePrefix="0" xfId="0">
      <alignment horizontal="left" vertical="center"/>
    </xf>
    <xf numFmtId="0" fontId="32" fillId="11" borderId="15" applyAlignment="1" pivotButton="0" quotePrefix="0" xfId="0">
      <alignment horizontal="left" vertical="center" inden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3" borderId="1" applyAlignment="1" pivotButton="0" quotePrefix="0" xfId="0">
      <alignment horizontal="left" vertical="center" indent="1"/>
    </xf>
    <xf numFmtId="0" fontId="0" fillId="0" borderId="17" pivotButton="0" quotePrefix="0" xfId="0"/>
    <xf numFmtId="0" fontId="5" fillId="3" borderId="1" applyAlignment="1" pivotButton="0" quotePrefix="0" xfId="0">
      <alignment horizontal="left" vertical="center" indent="1"/>
    </xf>
    <xf numFmtId="0" fontId="6" fillId="3" borderId="1" applyAlignment="1" pivotButton="0" quotePrefix="0" xfId="0">
      <alignment horizontal="center" vertical="center"/>
    </xf>
    <xf numFmtId="0" fontId="6" fillId="4" borderId="2" applyAlignment="1" pivotButton="0" quotePrefix="0" xfId="0">
      <alignment horizontal="center" vertical="center"/>
    </xf>
    <xf numFmtId="0" fontId="0" fillId="0" borderId="19" pivotButton="0" quotePrefix="0" xfId="0"/>
    <xf numFmtId="0" fontId="6" fillId="5" borderId="3" applyAlignment="1" pivotButton="0" quotePrefix="0" xfId="0">
      <alignment horizontal="center" vertical="center"/>
    </xf>
    <xf numFmtId="0" fontId="0" fillId="0" borderId="21" pivotButton="0" quotePrefix="0" xfId="0"/>
    <xf numFmtId="0" fontId="6" fillId="6" borderId="4" applyAlignment="1" pivotButton="0" quotePrefix="0" xfId="0">
      <alignment horizontal="center" vertical="center"/>
    </xf>
    <xf numFmtId="0" fontId="0" fillId="0" borderId="23" pivotButton="0" quotePrefix="0" xfId="0"/>
    <xf numFmtId="164" fontId="7" fillId="7" borderId="5" applyAlignment="1" pivotButton="0" quotePrefix="0" xfId="0">
      <alignment horizontal="center" vertical="center"/>
    </xf>
    <xf numFmtId="0" fontId="0" fillId="0" borderId="25" pivotButton="0" quotePrefix="0" xfId="0"/>
    <xf numFmtId="164" fontId="8" fillId="8" borderId="5" applyAlignment="1" pivotButton="0" quotePrefix="0" xfId="0">
      <alignment horizontal="center" vertical="center"/>
    </xf>
    <xf numFmtId="164" fontId="9" fillId="9" borderId="5" applyAlignment="1" pivotButton="0" quotePrefix="0" xfId="0">
      <alignment horizontal="center" vertical="center"/>
    </xf>
    <xf numFmtId="0" fontId="6" fillId="10" borderId="6" applyAlignment="1" pivotButton="0" quotePrefix="0" xfId="0">
      <alignment horizontal="center" vertical="center"/>
    </xf>
    <xf numFmtId="0" fontId="0" fillId="0" borderId="27" pivotButton="0" quotePrefix="0" xfId="0"/>
    <xf numFmtId="49" fontId="10" fillId="11" borderId="5" applyAlignment="1" pivotButton="0" quotePrefix="0" xfId="0">
      <alignment horizontal="center" vertical="center"/>
    </xf>
    <xf numFmtId="1" fontId="7" fillId="7" borderId="5" applyAlignment="1" pivotButton="0" quotePrefix="0" xfId="0">
      <alignment horizontal="center" vertical="center"/>
    </xf>
    <xf numFmtId="0" fontId="11" fillId="6" borderId="4" applyAlignment="1" pivotButton="0" quotePrefix="0" xfId="0">
      <alignment horizontal="left" vertical="center" indent="1"/>
    </xf>
    <xf numFmtId="0" fontId="6" fillId="6" borderId="7" applyAlignment="1" pivotButton="0" quotePrefix="0" xfId="0">
      <alignment horizontal="center" vertical="center"/>
    </xf>
    <xf numFmtId="0" fontId="6" fillId="6" borderId="4" applyAlignment="1" pivotButton="0" quotePrefix="0" xfId="0">
      <alignment horizontal="left" vertical="center"/>
    </xf>
    <xf numFmtId="0" fontId="6" fillId="6" borderId="7" applyAlignment="1" pivotButton="0" quotePrefix="0" xfId="0">
      <alignment horizontal="left" vertical="center"/>
    </xf>
    <xf numFmtId="0" fontId="6" fillId="6" borderId="7" applyAlignment="1" pivotButton="0" quotePrefix="0" xfId="0">
      <alignment horizontal="right" vertical="center"/>
    </xf>
    <xf numFmtId="0" fontId="6" fillId="6" borderId="4" applyAlignment="1" pivotButton="0" quotePrefix="0" xfId="0">
      <alignment horizontal="right" vertical="center"/>
    </xf>
    <xf numFmtId="0" fontId="12" fillId="12" borderId="8" applyAlignment="1" pivotButton="0" quotePrefix="0" xfId="0">
      <alignment horizontal="center" vertical="center"/>
    </xf>
    <xf numFmtId="0" fontId="12" fillId="12" borderId="5" applyAlignment="1" pivotButton="0" quotePrefix="0" xfId="0">
      <alignment horizontal="left" vertical="center"/>
    </xf>
    <xf numFmtId="0" fontId="12" fillId="12" borderId="8" applyAlignment="1" pivotButton="0" quotePrefix="0" xfId="0">
      <alignment horizontal="left" vertical="center"/>
    </xf>
    <xf numFmtId="164" fontId="13" fillId="12" borderId="8" applyAlignment="1" pivotButton="0" quotePrefix="0" xfId="0">
      <alignment horizontal="right" vertical="center"/>
    </xf>
    <xf numFmtId="164" fontId="14" fillId="12" borderId="8" applyAlignment="1" pivotButton="0" quotePrefix="0" xfId="0">
      <alignment horizontal="right" vertical="center"/>
    </xf>
    <xf numFmtId="164" fontId="15" fillId="12" borderId="5" applyAlignment="1" pivotButton="0" quotePrefix="0" xfId="0">
      <alignment horizontal="right" vertical="center"/>
    </xf>
    <xf numFmtId="0" fontId="12" fillId="13" borderId="8" applyAlignment="1" pivotButton="0" quotePrefix="0" xfId="0">
      <alignment horizontal="center" vertical="center"/>
    </xf>
    <xf numFmtId="0" fontId="12" fillId="13" borderId="5" applyAlignment="1" pivotButton="0" quotePrefix="0" xfId="0">
      <alignment horizontal="left" vertical="center"/>
    </xf>
    <xf numFmtId="0" fontId="12" fillId="13" borderId="8" applyAlignment="1" pivotButton="0" quotePrefix="0" xfId="0">
      <alignment horizontal="left" vertical="center"/>
    </xf>
    <xf numFmtId="164" fontId="13" fillId="13" borderId="8" applyAlignment="1" pivotButton="0" quotePrefix="0" xfId="0">
      <alignment horizontal="right" vertical="center"/>
    </xf>
    <xf numFmtId="164" fontId="14" fillId="13" borderId="8" applyAlignment="1" pivotButton="0" quotePrefix="0" xfId="0">
      <alignment horizontal="right" vertical="center"/>
    </xf>
    <xf numFmtId="164" fontId="15" fillId="13" borderId="5" applyAlignment="1" pivotButton="0" quotePrefix="0" xfId="0">
      <alignment horizontal="right" vertical="center"/>
    </xf>
    <xf numFmtId="0" fontId="16" fillId="7" borderId="9" applyAlignment="1" pivotButton="0" quotePrefix="0" xfId="0">
      <alignment horizontal="center" vertical="center"/>
    </xf>
    <xf numFmtId="0" fontId="0" fillId="0" borderId="29" pivotButton="0" quotePrefix="0" xfId="0"/>
    <xf numFmtId="0" fontId="11" fillId="4" borderId="2" applyAlignment="1" pivotButton="0" quotePrefix="0" xfId="0">
      <alignment horizontal="left" vertical="center" indent="1"/>
    </xf>
    <xf numFmtId="0" fontId="11" fillId="5" borderId="3" applyAlignment="1" pivotButton="0" quotePrefix="0" xfId="0">
      <alignment horizontal="left" vertical="center" indent="1"/>
    </xf>
    <xf numFmtId="0" fontId="11" fillId="10" borderId="6" applyAlignment="1" pivotButton="0" quotePrefix="0" xfId="0">
      <alignment horizontal="left" vertical="center" indent="1"/>
    </xf>
    <xf numFmtId="0" fontId="12" fillId="8" borderId="5" applyAlignment="1" pivotButton="0" quotePrefix="0" xfId="0">
      <alignment horizontal="center" vertical="center"/>
    </xf>
    <xf numFmtId="0" fontId="12" fillId="7" borderId="5" applyAlignment="1" pivotButton="0" quotePrefix="0" xfId="0">
      <alignment horizontal="center" vertical="center"/>
    </xf>
    <xf numFmtId="0" fontId="12" fillId="9" borderId="5" applyAlignment="1" pivotButton="0" quotePrefix="0" xfId="0">
      <alignment horizontal="center" vertical="center"/>
    </xf>
    <xf numFmtId="0" fontId="12" fillId="11" borderId="5" applyAlignment="1" pivotButton="0" quotePrefix="0" xfId="0">
      <alignment horizontal="center" vertical="center"/>
    </xf>
    <xf numFmtId="0" fontId="6" fillId="4" borderId="10" applyAlignment="1" pivotButton="0" quotePrefix="0" xfId="0">
      <alignment horizontal="center" vertical="center"/>
    </xf>
    <xf numFmtId="0" fontId="6" fillId="4" borderId="2" applyAlignment="1" pivotButton="0" quotePrefix="0" xfId="0">
      <alignment horizontal="left" vertical="center"/>
    </xf>
    <xf numFmtId="0" fontId="17" fillId="12" borderId="8" applyAlignment="1" pivotButton="0" quotePrefix="0" xfId="0">
      <alignment horizontal="center" vertical="center"/>
    </xf>
    <xf numFmtId="0" fontId="17" fillId="13" borderId="8" applyAlignment="1" pivotButton="0" quotePrefix="0" xfId="0">
      <alignment horizontal="center" vertical="center"/>
    </xf>
    <xf numFmtId="0" fontId="6" fillId="5" borderId="11" applyAlignment="1" pivotButton="0" quotePrefix="0" xfId="0">
      <alignment horizontal="center" vertical="center"/>
    </xf>
    <xf numFmtId="0" fontId="6" fillId="5" borderId="3" applyAlignment="1" pivotButton="0" quotePrefix="0" xfId="0">
      <alignment horizontal="left" vertical="center"/>
    </xf>
    <xf numFmtId="0" fontId="18" fillId="2" borderId="0" applyAlignment="1" pivotButton="0" quotePrefix="0" xfId="0">
      <alignment horizontal="left" vertical="center" indent="1"/>
    </xf>
    <xf numFmtId="0" fontId="6" fillId="6" borderId="4" applyAlignment="1" pivotButton="0" quotePrefix="0" xfId="0">
      <alignment horizontal="left" vertical="center" indent="1"/>
    </xf>
    <xf numFmtId="164" fontId="19" fillId="3" borderId="12" applyAlignment="1" pivotButton="0" quotePrefix="0" xfId="0">
      <alignment horizontal="center" vertical="center"/>
    </xf>
    <xf numFmtId="0" fontId="20" fillId="8" borderId="0" applyAlignment="1" pivotButton="0" quotePrefix="0" xfId="0">
      <alignment horizontal="general" vertical="bottom"/>
    </xf>
    <xf numFmtId="164" fontId="15" fillId="12" borderId="8" applyAlignment="1" pivotButton="0" quotePrefix="0" xfId="0">
      <alignment horizontal="right" vertical="center"/>
    </xf>
    <xf numFmtId="164" fontId="15" fillId="13" borderId="8" applyAlignment="1" pivotButton="0" quotePrefix="0" xfId="0">
      <alignment horizontal="right" vertical="center"/>
    </xf>
    <xf numFmtId="0" fontId="12" fillId="12" borderId="8" applyAlignment="1" pivotButton="0" quotePrefix="0" xfId="0">
      <alignment horizontal="general" vertical="bottom"/>
    </xf>
    <xf numFmtId="164" fontId="12" fillId="12" borderId="8" applyAlignment="1" pivotButton="0" quotePrefix="0" xfId="0">
      <alignment horizontal="general" vertical="bottom"/>
    </xf>
    <xf numFmtId="0" fontId="12" fillId="13" borderId="8" applyAlignment="1" pivotButton="0" quotePrefix="0" xfId="0">
      <alignment horizontal="general" vertical="bottom"/>
    </xf>
    <xf numFmtId="164" fontId="12" fillId="13" borderId="8" applyAlignment="1" pivotButton="0" quotePrefix="0" xfId="0">
      <alignment horizontal="general" vertical="bottom"/>
    </xf>
    <xf numFmtId="0" fontId="11" fillId="4" borderId="10" applyAlignment="1" pivotButton="0" quotePrefix="0" xfId="0">
      <alignment horizontal="left" vertical="center" indent="1"/>
    </xf>
    <xf numFmtId="0" fontId="0" fillId="0" borderId="31" pivotButton="0" quotePrefix="0" xfId="0"/>
    <xf numFmtId="164" fontId="21" fillId="4" borderId="10" applyAlignment="1" pivotButton="0" quotePrefix="0" xfId="0">
      <alignment horizontal="right" vertical="center"/>
    </xf>
    <xf numFmtId="164" fontId="21" fillId="5" borderId="11" applyAlignment="1" pivotButton="0" quotePrefix="0" xfId="0">
      <alignment horizontal="right" vertical="center"/>
    </xf>
    <xf numFmtId="164" fontId="21" fillId="3" borderId="13" applyAlignment="1" pivotButton="0" quotePrefix="0" xfId="0">
      <alignment horizontal="right" vertical="center"/>
    </xf>
    <xf numFmtId="0" fontId="0" fillId="3" borderId="13" applyAlignment="1" pivotButton="0" quotePrefix="0" xfId="0">
      <alignment horizontal="general" vertical="bottom"/>
    </xf>
    <xf numFmtId="0" fontId="6" fillId="4" borderId="10" applyAlignment="1" pivotButton="0" quotePrefix="0" xfId="0">
      <alignment horizontal="left" vertical="center"/>
    </xf>
    <xf numFmtId="0" fontId="6" fillId="4" borderId="10" applyAlignment="1" pivotButton="0" quotePrefix="0" xfId="0">
      <alignment horizontal="right" vertical="center"/>
    </xf>
    <xf numFmtId="164" fontId="12" fillId="12" borderId="8" applyAlignment="1" pivotButton="0" quotePrefix="0" xfId="0">
      <alignment horizontal="right" vertical="center"/>
    </xf>
    <xf numFmtId="0" fontId="22" fillId="11" borderId="8" applyAlignment="1" pivotButton="0" quotePrefix="0" xfId="0">
      <alignment horizontal="center" vertical="center"/>
    </xf>
    <xf numFmtId="164" fontId="12" fillId="13" borderId="8" applyAlignment="1" pivotButton="0" quotePrefix="0" xfId="0">
      <alignment horizontal="right" vertical="center"/>
    </xf>
    <xf numFmtId="0" fontId="20" fillId="8" borderId="8" applyAlignment="1" pivotButton="0" quotePrefix="0" xfId="0">
      <alignment horizontal="center" vertical="center"/>
    </xf>
    <xf numFmtId="0" fontId="23" fillId="9" borderId="8" applyAlignment="1" pivotButton="0" quotePrefix="0" xfId="0">
      <alignment horizontal="center" vertical="center"/>
    </xf>
    <xf numFmtId="0" fontId="0" fillId="13" borderId="8" applyAlignment="1" pivotButton="0" quotePrefix="0" xfId="0">
      <alignment horizontal="general" vertical="bottom"/>
    </xf>
    <xf numFmtId="0" fontId="0" fillId="13" borderId="5" applyAlignment="1" pivotButton="0" quotePrefix="0" xfId="0">
      <alignment horizontal="general" vertical="bottom"/>
    </xf>
    <xf numFmtId="164" fontId="0" fillId="13" borderId="8" applyAlignment="1" pivotButton="0" quotePrefix="0" xfId="0">
      <alignment horizontal="general" vertical="bottom"/>
    </xf>
    <xf numFmtId="0" fontId="0" fillId="12" borderId="8" applyAlignment="1" pivotButton="0" quotePrefix="0" xfId="0">
      <alignment horizontal="general" vertical="bottom"/>
    </xf>
    <xf numFmtId="0" fontId="0" fillId="12" borderId="5" applyAlignment="1" pivotButton="0" quotePrefix="0" xfId="0">
      <alignment horizontal="general" vertical="bottom"/>
    </xf>
    <xf numFmtId="164" fontId="0" fillId="12" borderId="8" applyAlignment="1" pivotButton="0" quotePrefix="0" xfId="0">
      <alignment horizontal="general" vertical="bottom"/>
    </xf>
    <xf numFmtId="0" fontId="0" fillId="4" borderId="10" applyAlignment="1" pivotButton="0" quotePrefix="0" xfId="0">
      <alignment horizontal="general" vertical="bottom"/>
    </xf>
    <xf numFmtId="0" fontId="6" fillId="5" borderId="11" applyAlignment="1" pivotButton="0" quotePrefix="0" xfId="0">
      <alignment horizontal="left" vertical="center"/>
    </xf>
    <xf numFmtId="0" fontId="6" fillId="5" borderId="11" applyAlignment="1" pivotButton="0" quotePrefix="0" xfId="0">
      <alignment horizontal="right" vertical="center"/>
    </xf>
    <xf numFmtId="0" fontId="11" fillId="5" borderId="11" applyAlignment="1" pivotButton="0" quotePrefix="0" xfId="0">
      <alignment horizontal="left" vertical="center" indent="1"/>
    </xf>
    <xf numFmtId="0" fontId="0" fillId="0" borderId="33" pivotButton="0" quotePrefix="0" xfId="0"/>
    <xf numFmtId="0" fontId="0" fillId="5" borderId="11" applyAlignment="1" pivotButton="0" quotePrefix="0" xfId="0">
      <alignment horizontal="general" vertical="bottom"/>
    </xf>
    <xf numFmtId="0" fontId="24" fillId="12" borderId="8" applyAlignment="1" pivotButton="0" quotePrefix="0" xfId="0">
      <alignment horizontal="center" vertical="center"/>
    </xf>
    <xf numFmtId="0" fontId="25" fillId="12" borderId="8" applyAlignment="1" pivotButton="0" quotePrefix="0" xfId="0">
      <alignment horizontal="center" vertical="center"/>
    </xf>
    <xf numFmtId="0" fontId="14" fillId="12" borderId="8" applyAlignment="1" pivotButton="0" quotePrefix="0" xfId="0">
      <alignment horizontal="center" vertical="center"/>
    </xf>
    <xf numFmtId="0" fontId="11" fillId="6" borderId="7" applyAlignment="1" pivotButton="0" quotePrefix="0" xfId="0">
      <alignment horizontal="center" vertical="center"/>
    </xf>
    <xf numFmtId="0" fontId="24" fillId="13" borderId="8" applyAlignment="1" pivotButton="0" quotePrefix="0" xfId="0">
      <alignment horizontal="center" vertical="center"/>
    </xf>
    <xf numFmtId="0" fontId="25" fillId="13" borderId="8" applyAlignment="1" pivotButton="0" quotePrefix="0" xfId="0">
      <alignment horizontal="center" vertical="center"/>
    </xf>
    <xf numFmtId="0" fontId="14" fillId="13" borderId="8" applyAlignment="1" pivotButton="0" quotePrefix="0" xfId="0">
      <alignment horizontal="center" vertical="center"/>
    </xf>
    <xf numFmtId="0" fontId="26" fillId="14" borderId="12" applyAlignment="1" pivotButton="0" quotePrefix="0" xfId="0">
      <alignment horizontal="center" vertical="center"/>
    </xf>
    <xf numFmtId="0" fontId="12" fillId="12" borderId="5" applyAlignment="1" pivotButton="0" quotePrefix="0" xfId="0">
      <alignment horizontal="left" vertical="center" indent="2"/>
    </xf>
    <xf numFmtId="164" fontId="25" fillId="12" borderId="8" applyAlignment="1" pivotButton="0" quotePrefix="0" xfId="0">
      <alignment horizontal="right" vertical="center"/>
    </xf>
    <xf numFmtId="0" fontId="12" fillId="13" borderId="5" applyAlignment="1" pivotButton="0" quotePrefix="0" xfId="0">
      <alignment horizontal="left" vertical="center" indent="2"/>
    </xf>
    <xf numFmtId="164" fontId="25" fillId="13" borderId="8" applyAlignment="1" pivotButton="0" quotePrefix="0" xfId="0">
      <alignment horizontal="right" vertical="center"/>
    </xf>
    <xf numFmtId="0" fontId="27" fillId="3" borderId="1" applyAlignment="1" pivotButton="0" quotePrefix="0" xfId="0">
      <alignment horizontal="left" vertical="center"/>
    </xf>
    <xf numFmtId="164" fontId="28" fillId="3" borderId="13" applyAlignment="1" pivotButton="0" quotePrefix="0" xfId="0">
      <alignment horizontal="right" vertical="center"/>
    </xf>
    <xf numFmtId="0" fontId="12" fillId="12" borderId="5" applyAlignment="1" pivotButton="0" quotePrefix="0" xfId="0">
      <alignment horizontal="left" vertical="center" indent="1"/>
    </xf>
    <xf numFmtId="164" fontId="26" fillId="14" borderId="12" applyAlignment="1" pivotButton="0" quotePrefix="0" xfId="0">
      <alignment horizontal="right" vertical="center"/>
    </xf>
    <xf numFmtId="0" fontId="12" fillId="13" borderId="5" applyAlignment="1" pivotButton="0" quotePrefix="0" xfId="0">
      <alignment horizontal="left" vertical="center" indent="1"/>
    </xf>
    <xf numFmtId="164" fontId="29" fillId="13" borderId="8" applyAlignment="1" pivotButton="0" quotePrefix="0" xfId="0">
      <alignment horizontal="right" vertical="center"/>
    </xf>
    <xf numFmtId="0" fontId="30" fillId="12" borderId="5" applyAlignment="1" pivotButton="0" quotePrefix="0" xfId="0">
      <alignment horizontal="left" vertical="center" indent="1"/>
    </xf>
    <xf numFmtId="164" fontId="31" fillId="12" borderId="8" applyAlignment="1" pivotButton="0" quotePrefix="0" xfId="0">
      <alignment horizontal="right" vertical="center"/>
    </xf>
    <xf numFmtId="0" fontId="13" fillId="12" borderId="0" applyAlignment="1" pivotButton="0" quotePrefix="0" xfId="0">
      <alignment horizontal="general" vertical="bottom"/>
    </xf>
    <xf numFmtId="0" fontId="6" fillId="10" borderId="14" applyAlignment="1" pivotButton="0" quotePrefix="0" xfId="0">
      <alignment horizontal="center" vertical="center"/>
    </xf>
    <xf numFmtId="0" fontId="6" fillId="10" borderId="6" applyAlignment="1" pivotButton="0" quotePrefix="0" xfId="0">
      <alignment horizontal="left" vertical="center"/>
    </xf>
    <xf numFmtId="0" fontId="6" fillId="10" borderId="14" applyAlignment="1" pivotButton="0" quotePrefix="0" xfId="0">
      <alignment horizontal="right" vertical="center"/>
    </xf>
    <xf numFmtId="0" fontId="6" fillId="10" borderId="14" applyAlignment="1" pivotButton="0" quotePrefix="0" xfId="0">
      <alignment horizontal="left" vertical="center"/>
    </xf>
    <xf numFmtId="0" fontId="18" fillId="12" borderId="8" applyAlignment="1" pivotButton="0" quotePrefix="0" xfId="0">
      <alignment horizontal="left" vertical="center"/>
    </xf>
    <xf numFmtId="0" fontId="18" fillId="13" borderId="8" applyAlignment="1" pivotButton="0" quotePrefix="0" xfId="0">
      <alignment horizontal="left" vertical="center"/>
    </xf>
    <xf numFmtId="0" fontId="32" fillId="11" borderId="15" applyAlignment="1" pivotButton="0" quotePrefix="0" xfId="0">
      <alignment horizontal="left" vertical="center" indent="1"/>
    </xf>
    <xf numFmtId="0" fontId="0" fillId="0" borderId="35" pivotButton="0" quotePrefix="0" xfId="0"/>
    <xf numFmtId="165" fontId="0" fillId="2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F6000"/>
      <rgbColor rgb="FF800080"/>
      <rgbColor rgb="FF1E7145"/>
      <rgbColor rgb="FFF4F6F9"/>
      <rgbColor rgb="FF7F7F7F"/>
      <rgbColor rgb="FF9999FF"/>
      <rgbColor rgb="FF993366"/>
      <rgbColor rgb="FFFFFACD"/>
      <rgbColor rgb="FFEAF1FB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E2EFDA"/>
      <rgbColor rgb="FFFFF2CC"/>
      <rgbColor rgb="FF99CCFF"/>
      <rgbColor rgb="FFFF99CC"/>
      <rgbColor rgb="FFCC99FF"/>
      <rgbColor rgb="FFFCE4D6"/>
      <rgbColor rgb="FF3366FF"/>
      <rgbColor rgb="FF33CCCC"/>
      <rgbColor rgb="FF99CC00"/>
      <rgbColor rgb="FFFFD7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843C0C"/>
      <rgbColor rgb="FF993366"/>
      <rgbColor rgb="FF2E5090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seusite.com.br/controle-financeiro" TargetMode="External" Id="rId1" /></Relationships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L5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1.51" customWidth="1" style="109" min="1" max="1"/>
    <col width="13" customWidth="1" style="109" min="2" max="9"/>
    <col width="1.51" customWidth="1" style="109" min="10" max="10"/>
  </cols>
  <sheetData>
    <row r="1" ht="42" customHeight="1" s="110">
      <c r="A1" s="111" t="n"/>
      <c r="B1" s="112" t="inlineStr">
        <is>
          <t xml:space="preserve">  CONTROLE FINANCEIRO</t>
        </is>
      </c>
      <c r="C1" s="113" t="n"/>
      <c r="D1" s="113" t="n"/>
      <c r="E1" s="113" t="n"/>
      <c r="F1" s="113" t="n"/>
      <c r="G1" s="113" t="n"/>
      <c r="H1" s="113" t="n"/>
      <c r="I1" s="113" t="n"/>
      <c r="J1" s="111" t="n"/>
      <c r="K1" s="111" t="n"/>
    </row>
    <row r="2" ht="19.5" customHeight="1" s="110">
      <c r="A2" s="111" t="n"/>
      <c r="B2" s="114" t="inlineStr">
        <is>
          <t xml:space="preserve">  Dashboard : visão geral do negócio</t>
        </is>
      </c>
      <c r="C2" s="113" t="n"/>
      <c r="D2" s="113" t="n"/>
      <c r="E2" s="113" t="n"/>
      <c r="F2" s="113" t="n"/>
      <c r="G2" s="113" t="n"/>
      <c r="H2" s="113" t="n"/>
      <c r="I2" s="113" t="n"/>
      <c r="J2" s="111" t="n"/>
      <c r="K2" s="111" t="n"/>
    </row>
    <row r="3" ht="12" customHeight="1" s="110">
      <c r="A3" s="111" t="n"/>
      <c r="B3" s="111" t="n"/>
      <c r="C3" s="111" t="n"/>
      <c r="D3" s="111" t="n"/>
      <c r="E3" s="111" t="n"/>
      <c r="F3" s="111" t="n"/>
      <c r="G3" s="111" t="n"/>
      <c r="H3" s="111" t="n"/>
      <c r="I3" s="111" t="n"/>
      <c r="J3" s="111" t="n"/>
      <c r="K3" s="111" t="n"/>
      <c r="L3" s="111" t="n"/>
    </row>
    <row r="4" ht="25.5" customHeight="1" s="110">
      <c r="A4" s="111" t="n"/>
      <c r="B4" s="115" t="inlineStr">
        <is>
          <t>SALDO ATUAL</t>
        </is>
      </c>
      <c r="C4" s="113" t="n"/>
      <c r="D4" s="116" t="inlineStr">
        <is>
          <t>A RECEBER</t>
        </is>
      </c>
      <c r="E4" s="117" t="n"/>
      <c r="F4" s="118" t="inlineStr">
        <is>
          <t>A PAGAR</t>
        </is>
      </c>
      <c r="G4" s="119" t="n"/>
      <c r="H4" s="120" t="inlineStr">
        <is>
          <t>RESULTADO DO MÊS</t>
        </is>
      </c>
      <c r="I4" s="121" t="n"/>
      <c r="J4" s="111" t="n"/>
      <c r="K4" s="111" t="n"/>
    </row>
    <row r="5" ht="42" customHeight="1" s="110">
      <c r="A5" s="111" t="n"/>
      <c r="B5" s="122">
        <f>IFERROR(LOOKUP(2,1/(Lançamentos!C8:C207&lt;&gt;""),Lançamentos!G8:G207),0)</f>
        <v/>
      </c>
      <c r="C5" s="123" t="n"/>
      <c r="D5" s="124">
        <f>'Contas a Pagar-Receber'!F17</f>
        <v/>
      </c>
      <c r="E5" s="123" t="n"/>
      <c r="F5" s="125">
        <f>'Contas a Pagar-Receber'!F33</f>
        <v/>
      </c>
      <c r="G5" s="123" t="n"/>
      <c r="H5" s="122">
        <f>IFERROR(DRE!F30,0)</f>
        <v/>
      </c>
      <c r="I5" s="123" t="n"/>
      <c r="J5" s="111" t="n"/>
      <c r="K5" s="111" t="n"/>
    </row>
    <row r="6" ht="9.75" customHeight="1" s="110">
      <c r="A6" s="111" t="n"/>
      <c r="B6" s="111" t="n"/>
      <c r="C6" s="111" t="n"/>
      <c r="D6" s="111" t="n"/>
      <c r="E6" s="111" t="n"/>
      <c r="F6" s="111" t="n"/>
      <c r="G6" s="111" t="n"/>
      <c r="H6" s="111" t="n"/>
      <c r="I6" s="111" t="n"/>
      <c r="J6" s="111" t="n"/>
      <c r="K6" s="111" t="n"/>
      <c r="L6" s="111" t="n"/>
    </row>
    <row r="7" ht="25.5" customHeight="1" s="110">
      <c r="A7" s="111" t="n"/>
      <c r="B7" s="116" t="inlineStr">
        <is>
          <t>RECEITAS DO MÊS</t>
        </is>
      </c>
      <c r="C7" s="117" t="n"/>
      <c r="D7" s="118" t="inlineStr">
        <is>
          <t>DESPESAS DO MÊS</t>
        </is>
      </c>
      <c r="E7" s="119" t="n"/>
      <c r="F7" s="126" t="inlineStr">
        <is>
          <t>MÊS / ANO</t>
        </is>
      </c>
      <c r="G7" s="127" t="n"/>
      <c r="H7" s="120" t="inlineStr">
        <is>
          <t>LANÇAMENTOS</t>
        </is>
      </c>
      <c r="I7" s="121" t="n"/>
      <c r="J7" s="111" t="n"/>
      <c r="K7" s="111" t="n"/>
    </row>
    <row r="8" ht="42" customHeight="1" s="110">
      <c r="A8" s="111" t="n"/>
      <c r="B8" s="124">
        <f>IFERROR(DRE!F13,0)</f>
        <v/>
      </c>
      <c r="C8" s="123" t="n"/>
      <c r="D8" s="125">
        <f>IFERROR(DRE!F28,0)</f>
        <v/>
      </c>
      <c r="E8" s="123" t="n"/>
      <c r="F8" s="128">
        <f>DRE!C4&amp;" / "&amp;DRE!E4</f>
        <v/>
      </c>
      <c r="G8" s="123" t="n"/>
      <c r="H8" s="129">
        <f>COUNTA(Lançamentos!C8:C207)</f>
        <v/>
      </c>
      <c r="I8" s="123" t="n"/>
      <c r="J8" s="111" t="n"/>
      <c r="K8" s="111" t="n"/>
    </row>
    <row r="9" ht="13.5" customHeight="1" s="110">
      <c r="A9" s="111" t="n"/>
      <c r="B9" s="111" t="n"/>
      <c r="C9" s="111" t="n"/>
      <c r="D9" s="111" t="n"/>
      <c r="E9" s="111" t="n"/>
      <c r="F9" s="111" t="n"/>
      <c r="G9" s="111" t="n"/>
      <c r="H9" s="111" t="n"/>
      <c r="I9" s="111" t="n"/>
      <c r="J9" s="111" t="n"/>
      <c r="K9" s="111" t="n"/>
      <c r="L9" s="111" t="n"/>
    </row>
    <row r="10" ht="24" customHeight="1" s="110">
      <c r="A10" s="111" t="n"/>
      <c r="B10" s="130" t="inlineStr">
        <is>
          <t xml:space="preserve">    ÚLTIMOS LANÇAMENTOS</t>
        </is>
      </c>
      <c r="C10" s="121" t="n"/>
      <c r="D10" s="121" t="n"/>
      <c r="E10" s="121" t="n"/>
      <c r="F10" s="121" t="n"/>
      <c r="G10" s="121" t="n"/>
      <c r="H10" s="121" t="n"/>
      <c r="I10" s="121" t="n"/>
      <c r="J10" s="111" t="n"/>
      <c r="K10" s="111" t="n"/>
    </row>
    <row r="11" ht="21" customHeight="1" s="110">
      <c r="A11" s="111" t="n"/>
      <c r="B11" s="131" t="inlineStr">
        <is>
          <t>DATA</t>
        </is>
      </c>
      <c r="C11" s="132" t="inlineStr">
        <is>
          <t>DESCRIÇÃO</t>
        </is>
      </c>
      <c r="D11" s="121" t="n"/>
      <c r="E11" s="133" t="inlineStr">
        <is>
          <t>CATEGORIA</t>
        </is>
      </c>
      <c r="F11" s="134" t="inlineStr">
        <is>
          <t>ENTRADA</t>
        </is>
      </c>
      <c r="G11" s="134" t="inlineStr">
        <is>
          <t>SAÍDA</t>
        </is>
      </c>
      <c r="H11" s="135" t="inlineStr">
        <is>
          <t>SALDO</t>
        </is>
      </c>
      <c r="I11" s="121" t="n"/>
      <c r="J11" s="111" t="n"/>
      <c r="K11" s="111" t="n"/>
    </row>
    <row r="12" ht="21" customHeight="1" s="110">
      <c r="A12" s="111" t="n"/>
      <c r="B12" s="136">
        <f>Lançamentos!B8</f>
        <v/>
      </c>
      <c r="C12" s="137">
        <f>Lançamentos!C8</f>
        <v/>
      </c>
      <c r="D12" s="123" t="n"/>
      <c r="E12" s="138">
        <f>Lançamentos!D8</f>
        <v/>
      </c>
      <c r="F12" s="139">
        <f>IF(IFERROR(Lançamentos!E8,0)=0,"",Lançamentos!E8)</f>
        <v/>
      </c>
      <c r="G12" s="140">
        <f>IF(IFERROR(Lançamentos!F8,0)=0,"",Lançamentos!F8)</f>
        <v/>
      </c>
      <c r="H12" s="141">
        <f>Lançamentos!G8</f>
        <v/>
      </c>
      <c r="I12" s="123" t="n"/>
      <c r="J12" s="111" t="n"/>
      <c r="K12" s="111" t="n"/>
    </row>
    <row r="13" ht="21" customHeight="1" s="110">
      <c r="A13" s="111" t="n"/>
      <c r="B13" s="142">
        <f>Lançamentos!B9</f>
        <v/>
      </c>
      <c r="C13" s="143">
        <f>Lançamentos!C9</f>
        <v/>
      </c>
      <c r="D13" s="123" t="n"/>
      <c r="E13" s="144">
        <f>Lançamentos!D9</f>
        <v/>
      </c>
      <c r="F13" s="145">
        <f>IF(IFERROR(Lançamentos!E9,0)=0,"",Lançamentos!E9)</f>
        <v/>
      </c>
      <c r="G13" s="146">
        <f>IF(IFERROR(Lançamentos!F9,0)=0,"",Lançamentos!F9)</f>
        <v/>
      </c>
      <c r="H13" s="147">
        <f>Lançamentos!G9</f>
        <v/>
      </c>
      <c r="I13" s="123" t="n"/>
      <c r="J13" s="111" t="n"/>
      <c r="K13" s="111" t="n"/>
    </row>
    <row r="14" ht="21" customHeight="1" s="110">
      <c r="A14" s="111" t="n"/>
      <c r="B14" s="136">
        <f>Lançamentos!B10</f>
        <v/>
      </c>
      <c r="C14" s="137">
        <f>Lançamentos!C10</f>
        <v/>
      </c>
      <c r="D14" s="123" t="n"/>
      <c r="E14" s="138">
        <f>Lançamentos!D10</f>
        <v/>
      </c>
      <c r="F14" s="139">
        <f>IF(IFERROR(Lançamentos!E10,0)=0,"",Lançamentos!E10)</f>
        <v/>
      </c>
      <c r="G14" s="140">
        <f>IF(IFERROR(Lançamentos!F10,0)=0,"",Lançamentos!F10)</f>
        <v/>
      </c>
      <c r="H14" s="141">
        <f>Lançamentos!G10</f>
        <v/>
      </c>
      <c r="I14" s="123" t="n"/>
      <c r="J14" s="111" t="n"/>
      <c r="K14" s="111" t="n"/>
    </row>
    <row r="15" ht="21" customHeight="1" s="110">
      <c r="A15" s="111" t="n"/>
      <c r="B15" s="142">
        <f>Lançamentos!B11</f>
        <v/>
      </c>
      <c r="C15" s="143">
        <f>Lançamentos!C11</f>
        <v/>
      </c>
      <c r="D15" s="123" t="n"/>
      <c r="E15" s="144">
        <f>Lançamentos!D11</f>
        <v/>
      </c>
      <c r="F15" s="145">
        <f>IF(IFERROR(Lançamentos!E11,0)=0,"",Lançamentos!E11)</f>
        <v/>
      </c>
      <c r="G15" s="146">
        <f>IF(IFERROR(Lançamentos!F11,0)=0,"",Lançamentos!F11)</f>
        <v/>
      </c>
      <c r="H15" s="147">
        <f>Lançamentos!G11</f>
        <v/>
      </c>
      <c r="I15" s="123" t="n"/>
      <c r="J15" s="111" t="n"/>
      <c r="K15" s="111" t="n"/>
    </row>
    <row r="16" ht="21" customHeight="1" s="110">
      <c r="A16" s="111" t="n"/>
      <c r="B16" s="136">
        <f>Lançamentos!B12</f>
        <v/>
      </c>
      <c r="C16" s="137">
        <f>Lançamentos!C12</f>
        <v/>
      </c>
      <c r="D16" s="123" t="n"/>
      <c r="E16" s="138">
        <f>Lançamentos!D12</f>
        <v/>
      </c>
      <c r="F16" s="139">
        <f>IF(IFERROR(Lançamentos!E12,0)=0,"",Lançamentos!E12)</f>
        <v/>
      </c>
      <c r="G16" s="140">
        <f>IF(IFERROR(Lançamentos!F12,0)=0,"",Lançamentos!F12)</f>
        <v/>
      </c>
      <c r="H16" s="141">
        <f>Lançamentos!G12</f>
        <v/>
      </c>
      <c r="I16" s="123" t="n"/>
      <c r="J16" s="111" t="n"/>
      <c r="K16" s="111" t="n"/>
    </row>
    <row r="17" ht="12" customHeight="1" s="110">
      <c r="A17" s="111" t="n"/>
      <c r="B17" s="111" t="n"/>
      <c r="C17" s="111" t="n"/>
      <c r="D17" s="111" t="n"/>
      <c r="E17" s="111" t="n"/>
      <c r="F17" s="111" t="n"/>
      <c r="G17" s="111" t="n"/>
      <c r="H17" s="111" t="n"/>
      <c r="I17" s="111" t="n"/>
      <c r="J17" s="111" t="n"/>
      <c r="K17" s="111" t="n"/>
      <c r="L17" s="111" t="n"/>
    </row>
    <row r="18" ht="25.5" customHeight="1" s="110">
      <c r="A18" s="111" t="n"/>
      <c r="B18" s="148" t="inlineStr">
        <is>
          <t>📖  Saiba como usar esta planilha → empresapro.com.br/financeiro/planilha-controle-financeiro-gratis/</t>
        </is>
      </c>
      <c r="C18" s="149" t="n"/>
      <c r="D18" s="149" t="n"/>
      <c r="E18" s="149" t="n"/>
      <c r="F18" s="149" t="n"/>
      <c r="G18" s="149" t="n"/>
      <c r="H18" s="149" t="n"/>
      <c r="I18" s="149" t="n"/>
      <c r="J18" s="111" t="n"/>
      <c r="K18" s="111" t="n"/>
    </row>
    <row r="19" ht="12" customHeight="1" s="110">
      <c r="A19" s="111" t="n"/>
      <c r="B19" s="111" t="n"/>
      <c r="C19" s="111" t="n"/>
      <c r="D19" s="111" t="n"/>
      <c r="E19" s="111" t="n"/>
      <c r="F19" s="111" t="n"/>
      <c r="G19" s="111" t="n"/>
      <c r="H19" s="111" t="n"/>
      <c r="I19" s="111" t="n"/>
      <c r="J19" s="111" t="n"/>
      <c r="K19" s="111" t="n"/>
      <c r="L19" s="111" t="n"/>
    </row>
    <row r="20" ht="24" customHeight="1" s="110">
      <c r="A20" s="111" t="n"/>
      <c r="B20" s="130" t="inlineStr">
        <is>
          <t xml:space="preserve">    POR ONDE COMEÇAR</t>
        </is>
      </c>
      <c r="C20" s="121" t="n"/>
      <c r="D20" s="121" t="n"/>
      <c r="E20" s="121" t="n"/>
      <c r="F20" s="121" t="n"/>
      <c r="G20" s="121" t="n"/>
      <c r="H20" s="121" t="n"/>
      <c r="I20" s="121" t="n"/>
      <c r="J20" s="111" t="n"/>
      <c r="K20" s="111" t="n"/>
    </row>
    <row r="21" ht="25.5" customHeight="1" s="110">
      <c r="A21" s="111" t="n"/>
      <c r="B21" s="150" t="inlineStr">
        <is>
          <t xml:space="preserve">  ① Plano de Contas</t>
        </is>
      </c>
      <c r="C21" s="117" t="n"/>
      <c r="D21" s="130" t="inlineStr">
        <is>
          <t xml:space="preserve">  ② Lançamentos</t>
        </is>
      </c>
      <c r="E21" s="121" t="n"/>
      <c r="F21" s="151" t="inlineStr">
        <is>
          <t xml:space="preserve">  ③ Contas a Pagar</t>
        </is>
      </c>
      <c r="G21" s="119" t="n"/>
      <c r="H21" s="152" t="inlineStr">
        <is>
          <t xml:space="preserve">  ④ DRE</t>
        </is>
      </c>
      <c r="I21" s="127" t="n"/>
      <c r="J21" s="111" t="n"/>
      <c r="K21" s="111" t="n"/>
    </row>
    <row r="22" ht="21.75" customHeight="1" s="110">
      <c r="A22" s="111" t="n"/>
      <c r="B22" s="153" t="inlineStr">
        <is>
          <t>Cadastre suas</t>
        </is>
      </c>
      <c r="C22" s="123" t="n"/>
      <c r="D22" s="154" t="inlineStr">
        <is>
          <t>Saldo Inicial +</t>
        </is>
      </c>
      <c r="E22" s="123" t="n"/>
      <c r="F22" s="155" t="inlineStr">
        <is>
          <t>Gerencie vencimentos</t>
        </is>
      </c>
      <c r="G22" s="123" t="n"/>
      <c r="H22" s="156" t="inlineStr">
        <is>
          <t>Selecione o mês</t>
        </is>
      </c>
      <c r="I22" s="123" t="n"/>
      <c r="J22" s="111" t="n"/>
      <c r="K22" s="111" t="n"/>
    </row>
    <row r="23" ht="21.75" customHeight="1" s="110">
      <c r="A23" s="111" t="n"/>
      <c r="B23" s="153" t="inlineStr">
        <is>
          <t>categorias de</t>
        </is>
      </c>
      <c r="C23" s="123" t="n"/>
      <c r="D23" s="154" t="inlineStr">
        <is>
          <t>registre entradas</t>
        </is>
      </c>
      <c r="E23" s="123" t="n"/>
      <c r="F23" s="155" t="inlineStr">
        <is>
          <t>e acompanhe</t>
        </is>
      </c>
      <c r="G23" s="123" t="n"/>
      <c r="H23" s="156" t="inlineStr">
        <is>
          <t>e veja o resultado</t>
        </is>
      </c>
      <c r="I23" s="123" t="n"/>
      <c r="J23" s="111" t="n"/>
      <c r="K23" s="111" t="n"/>
    </row>
    <row r="24" ht="21.75" customHeight="1" s="110">
      <c r="A24" s="111" t="n"/>
      <c r="B24" s="153" t="inlineStr">
        <is>
          <t>receitas e despesas</t>
        </is>
      </c>
      <c r="C24" s="123" t="n"/>
      <c r="D24" s="154" t="inlineStr">
        <is>
          <t>e saídas diárias</t>
        </is>
      </c>
      <c r="E24" s="123" t="n"/>
      <c r="F24" s="155" t="inlineStr">
        <is>
          <t>o status das contas</t>
        </is>
      </c>
      <c r="G24" s="123" t="n"/>
      <c r="H24" s="156" t="inlineStr">
        <is>
          <t>do período</t>
        </is>
      </c>
      <c r="I24" s="123" t="n"/>
      <c r="J24" s="111" t="n"/>
      <c r="K24" s="111" t="n"/>
    </row>
    <row r="25" ht="9.75" customHeight="1" s="110">
      <c r="A25" s="111" t="n"/>
      <c r="B25" s="111" t="n"/>
      <c r="C25" s="111" t="n"/>
      <c r="D25" s="111" t="n"/>
      <c r="E25" s="111" t="n"/>
      <c r="F25" s="111" t="n"/>
      <c r="G25" s="111" t="n"/>
      <c r="H25" s="111" t="n"/>
      <c r="I25" s="111" t="n"/>
      <c r="J25" s="111" t="n"/>
      <c r="K25" s="111" t="n"/>
      <c r="L25" s="111" t="n"/>
    </row>
    <row r="26" ht="15" customHeight="1" s="110">
      <c r="A26" s="111" t="n"/>
      <c r="B26" s="111" t="n"/>
      <c r="C26" s="111" t="n"/>
      <c r="D26" s="111" t="n"/>
      <c r="E26" s="111" t="n"/>
      <c r="F26" s="111" t="n"/>
      <c r="G26" s="111" t="n"/>
      <c r="H26" s="111" t="n"/>
      <c r="I26" s="111" t="n"/>
      <c r="J26" s="111" t="n"/>
      <c r="K26" s="111" t="n"/>
    </row>
    <row r="27" ht="15" customHeight="1" s="110">
      <c r="A27" s="111" t="n"/>
      <c r="B27" s="111" t="n"/>
      <c r="C27" s="111" t="n"/>
      <c r="D27" s="111" t="n"/>
      <c r="E27" s="111" t="n"/>
      <c r="F27" s="111" t="n"/>
      <c r="G27" s="111" t="n"/>
      <c r="H27" s="111" t="n"/>
      <c r="I27" s="111" t="n"/>
      <c r="J27" s="111" t="n"/>
      <c r="K27" s="111" t="n"/>
    </row>
    <row r="28" ht="15" customHeight="1" s="110">
      <c r="A28" s="111" t="n"/>
      <c r="B28" s="111" t="n"/>
      <c r="C28" s="111" t="n"/>
      <c r="D28" s="111" t="n"/>
      <c r="E28" s="111" t="n"/>
      <c r="F28" s="111" t="n"/>
      <c r="G28" s="111" t="n"/>
      <c r="H28" s="111" t="n"/>
      <c r="I28" s="111" t="n"/>
      <c r="J28" s="111" t="n"/>
      <c r="K28" s="111" t="n"/>
    </row>
    <row r="29" ht="15" customHeight="1" s="110">
      <c r="A29" s="111" t="n"/>
      <c r="B29" s="111" t="n"/>
      <c r="C29" s="111" t="n"/>
      <c r="D29" s="111" t="n"/>
      <c r="E29" s="111" t="n"/>
      <c r="F29" s="111" t="n"/>
      <c r="G29" s="111" t="n"/>
      <c r="H29" s="111" t="n"/>
      <c r="I29" s="111" t="n"/>
      <c r="J29" s="111" t="n"/>
      <c r="K29" s="111" t="n"/>
    </row>
    <row r="30" ht="15" customHeight="1" s="110">
      <c r="A30" s="111" t="n"/>
      <c r="B30" s="111" t="n"/>
      <c r="C30" s="111" t="n"/>
      <c r="D30" s="111" t="n"/>
      <c r="E30" s="111" t="n"/>
      <c r="F30" s="111" t="n"/>
      <c r="G30" s="111" t="n"/>
      <c r="H30" s="111" t="n"/>
      <c r="I30" s="111" t="n"/>
      <c r="J30" s="111" t="n"/>
      <c r="K30" s="111" t="n"/>
    </row>
    <row r="31" ht="15" customHeight="1" s="110">
      <c r="A31" s="111" t="n"/>
      <c r="B31" s="111" t="n"/>
      <c r="C31" s="111" t="n"/>
      <c r="D31" s="111" t="n"/>
      <c r="E31" s="111" t="n"/>
      <c r="F31" s="111" t="n"/>
      <c r="G31" s="111" t="n"/>
      <c r="H31" s="111" t="n"/>
      <c r="I31" s="111" t="n"/>
      <c r="J31" s="111" t="n"/>
      <c r="K31" s="111" t="n"/>
    </row>
    <row r="32" ht="15" customHeight="1" s="110">
      <c r="A32" s="111" t="n"/>
      <c r="B32" s="111" t="n"/>
      <c r="C32" s="111" t="n"/>
      <c r="D32" s="111" t="n"/>
      <c r="E32" s="111" t="n"/>
      <c r="F32" s="111" t="n"/>
      <c r="G32" s="111" t="n"/>
      <c r="H32" s="111" t="n"/>
      <c r="I32" s="111" t="n"/>
      <c r="J32" s="111" t="n"/>
      <c r="K32" s="111" t="n"/>
    </row>
    <row r="33" ht="15" customHeight="1" s="110">
      <c r="A33" s="111" t="n"/>
      <c r="B33" s="111" t="n"/>
      <c r="C33" s="111" t="n"/>
      <c r="D33" s="111" t="n"/>
      <c r="E33" s="111" t="n"/>
      <c r="F33" s="111" t="n"/>
      <c r="G33" s="111" t="n"/>
      <c r="H33" s="111" t="n"/>
      <c r="I33" s="111" t="n"/>
      <c r="J33" s="111" t="n"/>
      <c r="K33" s="111" t="n"/>
    </row>
    <row r="34" ht="15" customHeight="1" s="110">
      <c r="A34" s="111" t="n"/>
      <c r="B34" s="111" t="n"/>
      <c r="C34" s="111" t="n"/>
      <c r="D34" s="111" t="n"/>
      <c r="E34" s="111" t="n"/>
      <c r="F34" s="111" t="n"/>
      <c r="G34" s="111" t="n"/>
      <c r="H34" s="111" t="n"/>
      <c r="I34" s="111" t="n"/>
      <c r="J34" s="111" t="n"/>
      <c r="K34" s="111" t="n"/>
    </row>
    <row r="35" ht="15" customHeight="1" s="110">
      <c r="A35" s="111" t="n"/>
      <c r="B35" s="111" t="n"/>
      <c r="C35" s="111" t="n"/>
      <c r="D35" s="111" t="n"/>
      <c r="E35" s="111" t="n"/>
      <c r="F35" s="111" t="n"/>
      <c r="G35" s="111" t="n"/>
      <c r="H35" s="111" t="n"/>
      <c r="I35" s="111" t="n"/>
      <c r="J35" s="111" t="n"/>
      <c r="K35" s="111" t="n"/>
    </row>
    <row r="36" ht="15" customHeight="1" s="110">
      <c r="A36" s="111" t="n"/>
      <c r="B36" s="111" t="n"/>
      <c r="C36" s="111" t="n"/>
      <c r="D36" s="111" t="n"/>
      <c r="E36" s="111" t="n"/>
      <c r="F36" s="111" t="n"/>
      <c r="G36" s="111" t="n"/>
      <c r="H36" s="111" t="n"/>
      <c r="I36" s="111" t="n"/>
      <c r="J36" s="111" t="n"/>
      <c r="K36" s="111" t="n"/>
    </row>
    <row r="37" ht="15" customHeight="1" s="110">
      <c r="A37" s="111" t="n"/>
      <c r="B37" s="111" t="n"/>
      <c r="C37" s="111" t="n"/>
      <c r="D37" s="111" t="n"/>
      <c r="E37" s="111" t="n"/>
      <c r="F37" s="111" t="n"/>
      <c r="G37" s="111" t="n"/>
      <c r="H37" s="111" t="n"/>
      <c r="I37" s="111" t="n"/>
      <c r="J37" s="111" t="n"/>
      <c r="K37" s="111" t="n"/>
    </row>
    <row r="38" ht="15" customHeight="1" s="110">
      <c r="A38" s="111" t="n"/>
      <c r="B38" s="111" t="n"/>
      <c r="C38" s="111" t="n"/>
      <c r="D38" s="111" t="n"/>
      <c r="E38" s="111" t="n"/>
      <c r="F38" s="111" t="n"/>
      <c r="G38" s="111" t="n"/>
      <c r="H38" s="111" t="n"/>
      <c r="I38" s="111" t="n"/>
      <c r="J38" s="111" t="n"/>
      <c r="K38" s="111" t="n"/>
    </row>
    <row r="39" ht="15" customHeight="1" s="110">
      <c r="A39" s="111" t="n"/>
      <c r="B39" s="111" t="n"/>
      <c r="C39" s="111" t="n"/>
      <c r="D39" s="111" t="n"/>
      <c r="E39" s="111" t="n"/>
      <c r="F39" s="111" t="n"/>
      <c r="G39" s="111" t="n"/>
      <c r="H39" s="111" t="n"/>
      <c r="I39" s="111" t="n"/>
      <c r="J39" s="111" t="n"/>
      <c r="K39" s="111" t="n"/>
    </row>
    <row r="40" ht="15" customHeight="1" s="110">
      <c r="A40" s="111" t="n"/>
      <c r="B40" s="111" t="n"/>
      <c r="C40" s="111" t="n"/>
      <c r="D40" s="111" t="n"/>
      <c r="E40" s="111" t="n"/>
      <c r="F40" s="111" t="n"/>
      <c r="G40" s="111" t="n"/>
      <c r="H40" s="111" t="n"/>
      <c r="I40" s="111" t="n"/>
      <c r="J40" s="111" t="n"/>
      <c r="K40" s="111" t="n"/>
    </row>
    <row r="41" ht="15" customHeight="1" s="110">
      <c r="A41" s="111" t="n"/>
      <c r="B41" s="111" t="n"/>
      <c r="C41" s="111" t="n"/>
      <c r="D41" s="111" t="n"/>
      <c r="E41" s="111" t="n"/>
      <c r="F41" s="111" t="n"/>
      <c r="G41" s="111" t="n"/>
      <c r="H41" s="111" t="n"/>
      <c r="I41" s="111" t="n"/>
      <c r="J41" s="111" t="n"/>
      <c r="K41" s="111" t="n"/>
    </row>
    <row r="42" ht="15" customHeight="1" s="110">
      <c r="A42" s="111" t="n"/>
      <c r="B42" s="111" t="n"/>
      <c r="C42" s="111" t="n"/>
      <c r="D42" s="111" t="n"/>
      <c r="E42" s="111" t="n"/>
      <c r="F42" s="111" t="n"/>
      <c r="G42" s="111" t="n"/>
      <c r="H42" s="111" t="n"/>
      <c r="I42" s="111" t="n"/>
      <c r="J42" s="111" t="n"/>
      <c r="K42" s="111" t="n"/>
    </row>
    <row r="43" ht="15" customHeight="1" s="110">
      <c r="A43" s="111" t="n"/>
      <c r="B43" s="111" t="n"/>
      <c r="C43" s="111" t="n"/>
      <c r="D43" s="111" t="n"/>
      <c r="E43" s="111" t="n"/>
      <c r="F43" s="111" t="n"/>
      <c r="G43" s="111" t="n"/>
      <c r="H43" s="111" t="n"/>
      <c r="I43" s="111" t="n"/>
      <c r="J43" s="111" t="n"/>
      <c r="K43" s="111" t="n"/>
    </row>
    <row r="44" ht="15" customHeight="1" s="110">
      <c r="A44" s="111" t="n"/>
      <c r="B44" s="111" t="n"/>
      <c r="C44" s="111" t="n"/>
      <c r="D44" s="111" t="n"/>
      <c r="E44" s="111" t="n"/>
      <c r="F44" s="111" t="n"/>
      <c r="G44" s="111" t="n"/>
      <c r="H44" s="111" t="n"/>
      <c r="I44" s="111" t="n"/>
      <c r="J44" s="111" t="n"/>
      <c r="K44" s="111" t="n"/>
    </row>
    <row r="45" ht="15" customHeight="1" s="110">
      <c r="A45" s="111" t="n"/>
      <c r="B45" s="111" t="n"/>
      <c r="C45" s="111" t="n"/>
      <c r="D45" s="111" t="n"/>
      <c r="E45" s="111" t="n"/>
      <c r="F45" s="111" t="n"/>
      <c r="G45" s="111" t="n"/>
      <c r="H45" s="111" t="n"/>
      <c r="I45" s="111" t="n"/>
      <c r="J45" s="111" t="n"/>
      <c r="K45" s="111" t="n"/>
    </row>
    <row r="46" ht="15" customHeight="1" s="110">
      <c r="A46" s="111" t="n"/>
      <c r="B46" s="111" t="n"/>
      <c r="C46" s="111" t="n"/>
      <c r="D46" s="111" t="n"/>
      <c r="E46" s="111" t="n"/>
      <c r="F46" s="111" t="n"/>
      <c r="G46" s="111" t="n"/>
      <c r="H46" s="111" t="n"/>
      <c r="I46" s="111" t="n"/>
      <c r="J46" s="111" t="n"/>
      <c r="K46" s="111" t="n"/>
    </row>
    <row r="47" ht="15" customHeight="1" s="110">
      <c r="A47" s="111" t="n"/>
      <c r="B47" s="111" t="n"/>
      <c r="C47" s="111" t="n"/>
      <c r="D47" s="111" t="n"/>
      <c r="E47" s="111" t="n"/>
      <c r="F47" s="111" t="n"/>
      <c r="G47" s="111" t="n"/>
      <c r="H47" s="111" t="n"/>
      <c r="I47" s="111" t="n"/>
      <c r="J47" s="111" t="n"/>
      <c r="K47" s="111" t="n"/>
    </row>
    <row r="48" ht="15" customHeight="1" s="110">
      <c r="A48" s="111" t="n"/>
      <c r="B48" s="111" t="n"/>
      <c r="C48" s="111" t="n"/>
      <c r="D48" s="111" t="n"/>
      <c r="E48" s="111" t="n"/>
      <c r="F48" s="111" t="n"/>
      <c r="G48" s="111" t="n"/>
      <c r="H48" s="111" t="n"/>
      <c r="I48" s="111" t="n"/>
      <c r="J48" s="111" t="n"/>
      <c r="K48" s="111" t="n"/>
    </row>
    <row r="49" ht="15" customHeight="1" s="110">
      <c r="A49" s="111" t="n"/>
      <c r="B49" s="111" t="n"/>
      <c r="C49" s="111" t="n"/>
      <c r="D49" s="111" t="n"/>
      <c r="E49" s="111" t="n"/>
      <c r="F49" s="111" t="n"/>
      <c r="G49" s="111" t="n"/>
      <c r="H49" s="111" t="n"/>
      <c r="I49" s="111" t="n"/>
      <c r="J49" s="111" t="n"/>
      <c r="K49" s="111" t="n"/>
    </row>
    <row r="50" ht="15" customHeight="1" s="110">
      <c r="A50" s="111" t="n"/>
      <c r="B50" s="111" t="n"/>
      <c r="C50" s="111" t="n"/>
      <c r="D50" s="111" t="n"/>
      <c r="E50" s="111" t="n"/>
      <c r="F50" s="111" t="n"/>
      <c r="G50" s="111" t="n"/>
      <c r="H50" s="111" t="n"/>
      <c r="I50" s="111" t="n"/>
      <c r="J50" s="111" t="n"/>
      <c r="K50" s="111" t="n"/>
    </row>
    <row r="51" ht="15" customHeight="1" s="110">
      <c r="A51" s="111" t="n"/>
      <c r="B51" s="111" t="n"/>
      <c r="C51" s="111" t="n"/>
      <c r="D51" s="111" t="n"/>
      <c r="E51" s="111" t="n"/>
      <c r="F51" s="111" t="n"/>
      <c r="G51" s="111" t="n"/>
      <c r="H51" s="111" t="n"/>
      <c r="I51" s="111" t="n"/>
      <c r="J51" s="111" t="n"/>
      <c r="K51" s="111" t="n"/>
    </row>
    <row r="52" ht="15" customHeight="1" s="110">
      <c r="A52" s="111" t="n"/>
      <c r="B52" s="111" t="n"/>
      <c r="C52" s="111" t="n"/>
      <c r="D52" s="111" t="n"/>
      <c r="E52" s="111" t="n"/>
      <c r="F52" s="111" t="n"/>
      <c r="G52" s="111" t="n"/>
      <c r="H52" s="111" t="n"/>
      <c r="I52" s="111" t="n"/>
      <c r="J52" s="111" t="n"/>
      <c r="K52" s="111" t="n"/>
    </row>
    <row r="53" ht="15" customHeight="1" s="110">
      <c r="A53" s="111" t="n"/>
      <c r="B53" s="111" t="n"/>
      <c r="C53" s="111" t="n"/>
      <c r="D53" s="111" t="n"/>
      <c r="E53" s="111" t="n"/>
      <c r="F53" s="111" t="n"/>
      <c r="G53" s="111" t="n"/>
      <c r="H53" s="111" t="n"/>
      <c r="I53" s="111" t="n"/>
      <c r="J53" s="111" t="n"/>
      <c r="K53" s="111" t="n"/>
    </row>
    <row r="54" ht="15" customHeight="1" s="110">
      <c r="A54" s="111" t="n"/>
      <c r="B54" s="111" t="n"/>
      <c r="C54" s="111" t="n"/>
      <c r="D54" s="111" t="n"/>
      <c r="E54" s="111" t="n"/>
      <c r="F54" s="111" t="n"/>
      <c r="G54" s="111" t="n"/>
      <c r="H54" s="111" t="n"/>
      <c r="I54" s="111" t="n"/>
      <c r="J54" s="111" t="n"/>
      <c r="K54" s="111" t="n"/>
    </row>
    <row r="55" ht="15" customHeight="1" s="110">
      <c r="A55" s="111" t="n"/>
      <c r="B55" s="111" t="n"/>
      <c r="C55" s="111" t="n"/>
      <c r="D55" s="111" t="n"/>
      <c r="E55" s="111" t="n"/>
      <c r="F55" s="111" t="n"/>
      <c r="G55" s="111" t="n"/>
      <c r="H55" s="111" t="n"/>
      <c r="I55" s="111" t="n"/>
      <c r="J55" s="111" t="n"/>
      <c r="K55" s="111" t="n"/>
    </row>
  </sheetData>
  <mergeCells count="49">
    <mergeCell ref="F4:G4"/>
    <mergeCell ref="B7:C7"/>
    <mergeCell ref="C15:D15"/>
    <mergeCell ref="C14:D14"/>
    <mergeCell ref="B22:C22"/>
    <mergeCell ref="D22:E22"/>
    <mergeCell ref="H4:I4"/>
    <mergeCell ref="F7:G7"/>
    <mergeCell ref="D21:E21"/>
    <mergeCell ref="B18:I18"/>
    <mergeCell ref="F21:G21"/>
    <mergeCell ref="B21:C21"/>
    <mergeCell ref="H21:I21"/>
    <mergeCell ref="F24:G24"/>
    <mergeCell ref="C16:D16"/>
    <mergeCell ref="B2:I2"/>
    <mergeCell ref="F5:G5"/>
    <mergeCell ref="B23:C23"/>
    <mergeCell ref="B8:C8"/>
    <mergeCell ref="B1:I1"/>
    <mergeCell ref="F8:G8"/>
    <mergeCell ref="H11:I11"/>
    <mergeCell ref="C12:D12"/>
    <mergeCell ref="D7:E7"/>
    <mergeCell ref="H16:I16"/>
    <mergeCell ref="H7:I7"/>
    <mergeCell ref="C11:D11"/>
    <mergeCell ref="F23:G23"/>
    <mergeCell ref="B10:I10"/>
    <mergeCell ref="D4:E4"/>
    <mergeCell ref="F22:G22"/>
    <mergeCell ref="H22:I22"/>
    <mergeCell ref="H13:I13"/>
    <mergeCell ref="D8:E8"/>
    <mergeCell ref="H12:I12"/>
    <mergeCell ref="B24:C24"/>
    <mergeCell ref="H8:I8"/>
    <mergeCell ref="D24:E24"/>
    <mergeCell ref="B5:C5"/>
    <mergeCell ref="H24:I24"/>
    <mergeCell ref="B20:I20"/>
    <mergeCell ref="D5:E5"/>
    <mergeCell ref="H15:I15"/>
    <mergeCell ref="D23:E23"/>
    <mergeCell ref="H5:I5"/>
    <mergeCell ref="H23:I23"/>
    <mergeCell ref="C13:D13"/>
    <mergeCell ref="H14:I14"/>
    <mergeCell ref="B4:C4"/>
  </mergeCells>
  <hyperlinks>
    <hyperlink xmlns:r="http://schemas.openxmlformats.org/officeDocument/2006/relationships" ref="B18" display="📖  Saiba como usar esta planilha → seusite.com.br/controle-financeiro" r:id="rId1"/>
  </hyperlink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L40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1.51" customWidth="1" style="109" min="1" max="1"/>
    <col width="10" customWidth="1" style="109" min="2" max="2"/>
    <col width="20" customWidth="1" style="109" min="3" max="4"/>
    <col width="14" customWidth="1" style="109" min="5" max="5"/>
    <col width="1.51" customWidth="1" style="109" min="6" max="6"/>
  </cols>
  <sheetData>
    <row r="1" ht="42" customHeight="1" s="110">
      <c r="A1" s="111" t="n"/>
      <c r="B1" s="112" t="inlineStr">
        <is>
          <t xml:space="preserve">  PLANO DE CONTAS</t>
        </is>
      </c>
      <c r="C1" s="113" t="n"/>
      <c r="D1" s="113" t="n"/>
      <c r="E1" s="113" t="n"/>
      <c r="F1" s="111" t="n"/>
      <c r="G1" s="111" t="n"/>
    </row>
    <row r="2" ht="19.5" customHeight="1" s="110">
      <c r="A2" s="111" t="n"/>
      <c r="B2" s="114" t="inlineStr">
        <is>
          <t xml:space="preserve">  Categorias para vincular nos lançamentos</t>
        </is>
      </c>
      <c r="C2" s="113" t="n"/>
      <c r="D2" s="113" t="n"/>
      <c r="E2" s="113" t="n"/>
      <c r="F2" s="111" t="n"/>
      <c r="G2" s="111" t="n"/>
    </row>
    <row r="3" ht="7.5" customHeight="1" s="110">
      <c r="A3" s="111" t="n"/>
      <c r="B3" s="111" t="n"/>
      <c r="C3" s="111" t="n"/>
      <c r="D3" s="111" t="n"/>
      <c r="E3" s="111" t="n"/>
      <c r="F3" s="111" t="n"/>
      <c r="G3" s="111" t="n"/>
      <c r="H3" s="111" t="n"/>
      <c r="I3" s="111" t="n"/>
      <c r="J3" s="111" t="n"/>
      <c r="K3" s="111" t="n"/>
      <c r="L3" s="111" t="n"/>
    </row>
    <row r="4" ht="24" customHeight="1" s="110">
      <c r="A4" s="111" t="n"/>
      <c r="B4" s="150" t="inlineStr">
        <is>
          <t xml:space="preserve">  RECEITAS</t>
        </is>
      </c>
      <c r="C4" s="117" t="n"/>
      <c r="D4" s="117" t="n"/>
      <c r="E4" s="117" t="n"/>
      <c r="F4" s="111" t="n"/>
      <c r="G4" s="111" t="n"/>
    </row>
    <row r="5" ht="21" customHeight="1" s="110">
      <c r="A5" s="111" t="n"/>
      <c r="B5" s="157" t="inlineStr">
        <is>
          <t>CÓD.</t>
        </is>
      </c>
      <c r="C5" s="158" t="inlineStr">
        <is>
          <t>DESCRIÇÃO</t>
        </is>
      </c>
      <c r="D5" s="117" t="n"/>
      <c r="E5" s="157" t="inlineStr">
        <is>
          <t>TIPO</t>
        </is>
      </c>
      <c r="F5" s="111" t="n"/>
      <c r="G5" s="111" t="n"/>
    </row>
    <row r="6" ht="21" customHeight="1" s="110">
      <c r="A6" s="111" t="n"/>
      <c r="B6" s="159" t="inlineStr">
        <is>
          <t>1.1</t>
        </is>
      </c>
      <c r="C6" s="137" t="inlineStr">
        <is>
          <t>Venda de Produtos</t>
        </is>
      </c>
      <c r="D6" s="123" t="n"/>
      <c r="E6" s="157" t="inlineStr">
        <is>
          <t>RECEITA</t>
        </is>
      </c>
      <c r="F6" s="111" t="n"/>
      <c r="G6" s="111" t="n"/>
    </row>
    <row r="7" ht="21" customHeight="1" s="110">
      <c r="A7" s="111" t="n"/>
      <c r="B7" s="160" t="inlineStr">
        <is>
          <t>1.2</t>
        </is>
      </c>
      <c r="C7" s="143" t="inlineStr">
        <is>
          <t>Prestação de Serviços</t>
        </is>
      </c>
      <c r="D7" s="123" t="n"/>
      <c r="E7" s="157" t="inlineStr">
        <is>
          <t>RECEITA</t>
        </is>
      </c>
      <c r="F7" s="111" t="n"/>
      <c r="G7" s="111" t="n"/>
    </row>
    <row r="8" ht="21" customHeight="1" s="110">
      <c r="A8" s="111" t="n"/>
      <c r="B8" s="159" t="inlineStr">
        <is>
          <t>1.3</t>
        </is>
      </c>
      <c r="C8" s="137" t="inlineStr">
        <is>
          <t>Comissões Recebidas</t>
        </is>
      </c>
      <c r="D8" s="123" t="n"/>
      <c r="E8" s="157" t="inlineStr">
        <is>
          <t>RECEITA</t>
        </is>
      </c>
      <c r="F8" s="111" t="n"/>
      <c r="G8" s="111" t="n"/>
    </row>
    <row r="9" ht="21" customHeight="1" s="110">
      <c r="A9" s="111" t="n"/>
      <c r="B9" s="160" t="inlineStr">
        <is>
          <t>1.4</t>
        </is>
      </c>
      <c r="C9" s="143" t="inlineStr">
        <is>
          <t>Receitas Financeiras</t>
        </is>
      </c>
      <c r="D9" s="123" t="n"/>
      <c r="E9" s="157" t="inlineStr">
        <is>
          <t>RECEITA</t>
        </is>
      </c>
      <c r="F9" s="111" t="n"/>
      <c r="G9" s="111" t="n"/>
    </row>
    <row r="10" ht="21" customHeight="1" s="110">
      <c r="A10" s="111" t="n"/>
      <c r="B10" s="159" t="inlineStr">
        <is>
          <t>1.5</t>
        </is>
      </c>
      <c r="C10" s="137" t="inlineStr">
        <is>
          <t>Outras Receitas</t>
        </is>
      </c>
      <c r="D10" s="123" t="n"/>
      <c r="E10" s="157" t="inlineStr">
        <is>
          <t>RECEITA</t>
        </is>
      </c>
      <c r="F10" s="111" t="n"/>
      <c r="G10" s="111" t="n"/>
    </row>
    <row r="11" ht="7.5" customHeight="1" s="110">
      <c r="A11" s="111" t="n"/>
      <c r="B11" s="111" t="n"/>
      <c r="C11" s="111" t="n"/>
      <c r="D11" s="111" t="n"/>
      <c r="E11" s="111" t="n"/>
      <c r="F11" s="111" t="n"/>
      <c r="G11" s="111" t="n"/>
      <c r="H11" s="111" t="n"/>
      <c r="I11" s="111" t="n"/>
      <c r="J11" s="111" t="n"/>
      <c r="K11" s="111" t="n"/>
      <c r="L11" s="111" t="n"/>
    </row>
    <row r="12" ht="24" customHeight="1" s="110">
      <c r="A12" s="111" t="n"/>
      <c r="B12" s="151" t="inlineStr">
        <is>
          <t xml:space="preserve">  DESPESAS</t>
        </is>
      </c>
      <c r="C12" s="119" t="n"/>
      <c r="D12" s="119" t="n"/>
      <c r="E12" s="119" t="n"/>
      <c r="F12" s="111" t="n"/>
      <c r="G12" s="111" t="n"/>
    </row>
    <row r="13" ht="21" customHeight="1" s="110">
      <c r="A13" s="111" t="n"/>
      <c r="B13" s="161" t="inlineStr">
        <is>
          <t>CÓD.</t>
        </is>
      </c>
      <c r="C13" s="162" t="inlineStr">
        <is>
          <t>DESCRIÇÃO</t>
        </is>
      </c>
      <c r="D13" s="119" t="n"/>
      <c r="E13" s="161" t="inlineStr">
        <is>
          <t>TIPO</t>
        </is>
      </c>
      <c r="F13" s="111" t="n"/>
      <c r="G13" s="111" t="n"/>
    </row>
    <row r="14" ht="21" customHeight="1" s="110">
      <c r="A14" s="111" t="n"/>
      <c r="B14" s="159" t="inlineStr">
        <is>
          <t>2.1</t>
        </is>
      </c>
      <c r="C14" s="137" t="inlineStr">
        <is>
          <t>Compra de Mercadorias</t>
        </is>
      </c>
      <c r="D14" s="123" t="n"/>
      <c r="E14" s="161" t="inlineStr">
        <is>
          <t>DESPESA</t>
        </is>
      </c>
      <c r="F14" s="111" t="n"/>
      <c r="G14" s="111" t="n"/>
    </row>
    <row r="15" ht="21" customHeight="1" s="110">
      <c r="A15" s="111" t="n"/>
      <c r="B15" s="160" t="inlineStr">
        <is>
          <t>2.2</t>
        </is>
      </c>
      <c r="C15" s="143" t="inlineStr">
        <is>
          <t>Salários e Encargos</t>
        </is>
      </c>
      <c r="D15" s="123" t="n"/>
      <c r="E15" s="161" t="inlineStr">
        <is>
          <t>DESPESA</t>
        </is>
      </c>
      <c r="F15" s="111" t="n"/>
      <c r="G15" s="111" t="n"/>
    </row>
    <row r="16" ht="21" customHeight="1" s="110">
      <c r="A16" s="111" t="n"/>
      <c r="B16" s="159" t="inlineStr">
        <is>
          <t>2.3</t>
        </is>
      </c>
      <c r="C16" s="137" t="inlineStr">
        <is>
          <t>Aluguel</t>
        </is>
      </c>
      <c r="D16" s="123" t="n"/>
      <c r="E16" s="161" t="inlineStr">
        <is>
          <t>DESPESA</t>
        </is>
      </c>
      <c r="F16" s="111" t="n"/>
      <c r="G16" s="111" t="n"/>
    </row>
    <row r="17" ht="21" customHeight="1" s="110">
      <c r="A17" s="111" t="n"/>
      <c r="B17" s="160" t="inlineStr">
        <is>
          <t>2.4</t>
        </is>
      </c>
      <c r="C17" s="143" t="inlineStr">
        <is>
          <t>Energia Elétrica</t>
        </is>
      </c>
      <c r="D17" s="123" t="n"/>
      <c r="E17" s="161" t="inlineStr">
        <is>
          <t>DESPESA</t>
        </is>
      </c>
      <c r="F17" s="111" t="n"/>
      <c r="G17" s="111" t="n"/>
    </row>
    <row r="18" ht="21" customHeight="1" s="110">
      <c r="A18" s="111" t="n"/>
      <c r="B18" s="159" t="inlineStr">
        <is>
          <t>2.5</t>
        </is>
      </c>
      <c r="C18" s="137" t="inlineStr">
        <is>
          <t>Telefone / Internet</t>
        </is>
      </c>
      <c r="D18" s="123" t="n"/>
      <c r="E18" s="161" t="inlineStr">
        <is>
          <t>DESPESA</t>
        </is>
      </c>
      <c r="F18" s="111" t="n"/>
      <c r="G18" s="111" t="n"/>
    </row>
    <row r="19" ht="21" customHeight="1" s="110">
      <c r="A19" s="111" t="n"/>
      <c r="B19" s="160" t="inlineStr">
        <is>
          <t>2.6</t>
        </is>
      </c>
      <c r="C19" s="143" t="inlineStr">
        <is>
          <t>Combustível / Transporte</t>
        </is>
      </c>
      <c r="D19" s="123" t="n"/>
      <c r="E19" s="161" t="inlineStr">
        <is>
          <t>DESPESA</t>
        </is>
      </c>
      <c r="F19" s="111" t="n"/>
      <c r="G19" s="111" t="n"/>
    </row>
    <row r="20" ht="21" customHeight="1" s="110">
      <c r="A20" s="111" t="n"/>
      <c r="B20" s="159" t="inlineStr">
        <is>
          <t>2.7</t>
        </is>
      </c>
      <c r="C20" s="137" t="inlineStr">
        <is>
          <t>Marketing e Publicidade</t>
        </is>
      </c>
      <c r="D20" s="123" t="n"/>
      <c r="E20" s="161" t="inlineStr">
        <is>
          <t>DESPESA</t>
        </is>
      </c>
      <c r="F20" s="111" t="n"/>
      <c r="G20" s="111" t="n"/>
    </row>
    <row r="21" ht="21" customHeight="1" s="110">
      <c r="A21" s="111" t="n"/>
      <c r="B21" s="160" t="inlineStr">
        <is>
          <t>2.8</t>
        </is>
      </c>
      <c r="C21" s="143" t="inlineStr">
        <is>
          <t>Impostos e Taxas</t>
        </is>
      </c>
      <c r="D21" s="123" t="n"/>
      <c r="E21" s="161" t="inlineStr">
        <is>
          <t>DESPESA</t>
        </is>
      </c>
      <c r="F21" s="111" t="n"/>
      <c r="G21" s="111" t="n"/>
    </row>
    <row r="22" ht="21" customHeight="1" s="110">
      <c r="A22" s="111" t="n"/>
      <c r="B22" s="159" t="inlineStr">
        <is>
          <t>2.9</t>
        </is>
      </c>
      <c r="C22" s="137" t="inlineStr">
        <is>
          <t>Manutenção e Reparos</t>
        </is>
      </c>
      <c r="D22" s="123" t="n"/>
      <c r="E22" s="161" t="inlineStr">
        <is>
          <t>DESPESA</t>
        </is>
      </c>
      <c r="F22" s="111" t="n"/>
      <c r="G22" s="111" t="n"/>
    </row>
    <row r="23" ht="21" customHeight="1" s="110">
      <c r="A23" s="111" t="n"/>
      <c r="B23" s="160" t="inlineStr">
        <is>
          <t>2.10</t>
        </is>
      </c>
      <c r="C23" s="143" t="inlineStr">
        <is>
          <t>Material de Escritório</t>
        </is>
      </c>
      <c r="D23" s="123" t="n"/>
      <c r="E23" s="161" t="inlineStr">
        <is>
          <t>DESPESA</t>
        </is>
      </c>
      <c r="F23" s="111" t="n"/>
      <c r="G23" s="111" t="n"/>
    </row>
    <row r="24" ht="21" customHeight="1" s="110">
      <c r="A24" s="111" t="n"/>
      <c r="B24" s="159" t="inlineStr">
        <is>
          <t>2.11</t>
        </is>
      </c>
      <c r="C24" s="137" t="inlineStr">
        <is>
          <t>Contabilidade / Jurídico</t>
        </is>
      </c>
      <c r="D24" s="123" t="n"/>
      <c r="E24" s="161" t="inlineStr">
        <is>
          <t>DESPESA</t>
        </is>
      </c>
      <c r="F24" s="111" t="n"/>
      <c r="G24" s="111" t="n"/>
    </row>
    <row r="25" ht="21" customHeight="1" s="110">
      <c r="A25" s="111" t="n"/>
      <c r="B25" s="160" t="inlineStr">
        <is>
          <t>2.12</t>
        </is>
      </c>
      <c r="C25" s="143" t="inlineStr">
        <is>
          <t>Outras Despesas</t>
        </is>
      </c>
      <c r="D25" s="123" t="n"/>
      <c r="E25" s="161" t="inlineStr">
        <is>
          <t>DESPESA</t>
        </is>
      </c>
      <c r="F25" s="111" t="n"/>
      <c r="G25" s="111" t="n"/>
    </row>
    <row r="26" ht="15" customHeight="1" s="110">
      <c r="A26" s="111" t="n"/>
      <c r="B26" s="111" t="inlineStr">
        <is>
          <t>2.13</t>
        </is>
      </c>
      <c r="C26" s="111" t="inlineStr">
        <is>
          <t>Pró-labore</t>
        </is>
      </c>
      <c r="E26" s="111" t="inlineStr">
        <is>
          <t>DESPESA</t>
        </is>
      </c>
      <c r="F26" s="111" t="n"/>
      <c r="G26" s="111" t="n"/>
    </row>
    <row r="27" ht="19.5" customHeight="1" s="110">
      <c r="A27" s="111" t="n"/>
      <c r="B27" s="163" t="inlineStr">
        <is>
          <t>2.14</t>
        </is>
      </c>
      <c r="C27" t="inlineStr">
        <is>
          <t>Simples Nacional</t>
        </is>
      </c>
      <c r="E27" t="inlineStr">
        <is>
          <t>DESPESA</t>
        </is>
      </c>
      <c r="F27" s="111" t="n"/>
      <c r="G27" s="111" t="n"/>
    </row>
    <row r="28" ht="15" customHeight="1" s="110">
      <c r="A28" s="111" t="n"/>
      <c r="B28" s="111" t="n"/>
      <c r="C28" s="111" t="n"/>
      <c r="D28" s="111" t="n"/>
      <c r="E28" s="111" t="n"/>
      <c r="F28" s="111" t="n"/>
      <c r="G28" s="111" t="n"/>
    </row>
    <row r="29" ht="15" customHeight="1" s="110">
      <c r="A29" s="111" t="n"/>
      <c r="B29" s="111" t="inlineStr">
        <is>
          <t>➕  Adicione novas categorias abaixo conforme necessário</t>
        </is>
      </c>
      <c r="C29" s="111" t="n"/>
      <c r="D29" s="111" t="n"/>
      <c r="E29" s="111" t="n"/>
      <c r="F29" s="111" t="n"/>
      <c r="G29" s="111" t="n"/>
    </row>
    <row r="30" ht="15" customHeight="1" s="110">
      <c r="A30" s="111" t="n"/>
      <c r="B30" s="111" t="n"/>
      <c r="C30" s="111" t="n"/>
      <c r="D30" s="111" t="n"/>
      <c r="E30" s="111" t="n"/>
      <c r="F30" s="111" t="n"/>
      <c r="G30" s="111" t="n"/>
    </row>
    <row r="31" ht="15" customHeight="1" s="110">
      <c r="A31" s="111" t="n"/>
      <c r="B31" s="111" t="n"/>
      <c r="C31" s="111" t="n"/>
      <c r="D31" s="111" t="n"/>
      <c r="E31" s="111" t="n"/>
      <c r="F31" s="111" t="n"/>
      <c r="G31" s="111" t="n"/>
    </row>
    <row r="32" ht="15" customHeight="1" s="110">
      <c r="A32" s="111" t="n"/>
      <c r="B32" s="111" t="n"/>
      <c r="C32" s="111" t="n"/>
      <c r="D32" s="111" t="n"/>
      <c r="E32" s="111" t="n"/>
      <c r="F32" s="111" t="n"/>
      <c r="G32" s="111" t="n"/>
    </row>
    <row r="33" ht="15" customHeight="1" s="110">
      <c r="A33" s="111" t="n"/>
      <c r="B33" s="111" t="n"/>
      <c r="C33" s="111" t="n"/>
      <c r="D33" s="111" t="n"/>
      <c r="E33" s="111" t="n"/>
      <c r="F33" s="111" t="n"/>
      <c r="G33" s="111" t="n"/>
    </row>
    <row r="34" ht="15" customHeight="1" s="110">
      <c r="A34" s="111" t="n"/>
      <c r="B34" s="111" t="n"/>
      <c r="C34" s="111" t="n"/>
      <c r="D34" s="111" t="n"/>
      <c r="E34" s="111" t="n"/>
      <c r="F34" s="111" t="n"/>
      <c r="G34" s="111" t="n"/>
    </row>
    <row r="35" ht="15" customHeight="1" s="110">
      <c r="A35" s="111" t="n"/>
      <c r="B35" s="111" t="n"/>
      <c r="C35" s="111" t="n"/>
      <c r="D35" s="111" t="n"/>
      <c r="E35" s="111" t="n"/>
      <c r="F35" s="111" t="n"/>
      <c r="G35" s="111" t="n"/>
    </row>
    <row r="36" ht="15" customHeight="1" s="110">
      <c r="A36" s="111" t="n"/>
      <c r="B36" s="111" t="n"/>
      <c r="C36" s="111" t="n"/>
      <c r="D36" s="111" t="n"/>
      <c r="E36" s="111" t="n"/>
      <c r="F36" s="111" t="n"/>
      <c r="G36" s="111" t="n"/>
    </row>
    <row r="37" ht="15" customHeight="1" s="110">
      <c r="A37" s="111" t="n"/>
      <c r="B37" s="111" t="n"/>
      <c r="C37" s="111" t="n"/>
      <c r="D37" s="111" t="n"/>
      <c r="E37" s="111" t="n"/>
      <c r="F37" s="111" t="n"/>
      <c r="G37" s="111" t="n"/>
    </row>
    <row r="38" ht="15" customHeight="1" s="110">
      <c r="A38" s="111" t="n"/>
      <c r="B38" s="111" t="n"/>
      <c r="C38" s="111" t="n"/>
      <c r="D38" s="111" t="n"/>
      <c r="E38" s="111" t="n"/>
      <c r="F38" s="111" t="n"/>
      <c r="G38" s="111" t="n"/>
    </row>
    <row r="39" ht="15" customHeight="1" s="110">
      <c r="A39" s="111" t="n"/>
      <c r="B39" s="111" t="n"/>
      <c r="C39" s="111" t="n"/>
      <c r="D39" s="111" t="n"/>
      <c r="E39" s="111" t="n"/>
      <c r="F39" s="111" t="n"/>
      <c r="G39" s="111" t="n"/>
    </row>
    <row r="40" ht="15" customHeight="1" s="110">
      <c r="A40" s="111" t="n"/>
      <c r="B40" s="111" t="n"/>
      <c r="C40" s="111" t="n"/>
      <c r="D40" s="111" t="n"/>
      <c r="E40" s="111" t="n"/>
      <c r="F40" s="111" t="n"/>
      <c r="G40" s="111" t="n"/>
    </row>
  </sheetData>
  <mergeCells count="25">
    <mergeCell ref="C6:D6"/>
    <mergeCell ref="C24:D24"/>
    <mergeCell ref="C15:D15"/>
    <mergeCell ref="C5:D5"/>
    <mergeCell ref="C14:D14"/>
    <mergeCell ref="C26:D26"/>
    <mergeCell ref="C20:D20"/>
    <mergeCell ref="C10:D10"/>
    <mergeCell ref="B4:E4"/>
    <mergeCell ref="C16:D16"/>
    <mergeCell ref="C25:D25"/>
    <mergeCell ref="C22:D22"/>
    <mergeCell ref="C9:D9"/>
    <mergeCell ref="C21:D21"/>
    <mergeCell ref="B12:E12"/>
    <mergeCell ref="C27:D27"/>
    <mergeCell ref="B2:E2"/>
    <mergeCell ref="C17:D17"/>
    <mergeCell ref="C23:D23"/>
    <mergeCell ref="C8:D8"/>
    <mergeCell ref="B1:E1"/>
    <mergeCell ref="C7:D7"/>
    <mergeCell ref="C19:D19"/>
    <mergeCell ref="C13:D13"/>
    <mergeCell ref="C18:D18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L207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1.51" customWidth="1" style="109" min="1" max="1"/>
    <col width="13" customWidth="1" style="109" min="2" max="2"/>
    <col width="36" customWidth="1" style="109" min="3" max="3"/>
    <col width="22" customWidth="1" style="109" min="4" max="4"/>
    <col width="16" customWidth="1" style="109" min="5" max="7"/>
    <col width="18" customWidth="1" style="109" min="8" max="8"/>
    <col width="26" customWidth="1" style="109" min="9" max="9"/>
    <col width="1.51" customWidth="1" style="109" min="10" max="10"/>
  </cols>
  <sheetData>
    <row r="1" ht="42" customHeight="1" s="110">
      <c r="A1" s="111" t="n"/>
      <c r="B1" s="112" t="inlineStr">
        <is>
          <t xml:space="preserve">  LANÇAMENTOS</t>
        </is>
      </c>
      <c r="C1" s="113" t="n"/>
      <c r="D1" s="113" t="n"/>
      <c r="E1" s="113" t="n"/>
      <c r="F1" s="113" t="n"/>
      <c r="G1" s="113" t="n"/>
      <c r="H1" s="113" t="n"/>
      <c r="I1" s="113" t="n"/>
      <c r="J1" s="111" t="n"/>
      <c r="K1" s="111" t="n"/>
    </row>
    <row r="2" ht="19.5" customHeight="1" s="110">
      <c r="A2" s="111" t="n"/>
      <c r="B2" s="114" t="inlineStr">
        <is>
          <t xml:space="preserve">  Livro Caixa : registre todas as entradas e saídas diárias</t>
        </is>
      </c>
      <c r="C2" s="113" t="n"/>
      <c r="D2" s="113" t="n"/>
      <c r="E2" s="113" t="n"/>
      <c r="F2" s="113" t="n"/>
      <c r="G2" s="113" t="n"/>
      <c r="H2" s="113" t="n"/>
      <c r="I2" s="113" t="n"/>
      <c r="J2" s="111" t="n"/>
      <c r="K2" s="111" t="n"/>
    </row>
    <row r="3" ht="7.5" customHeight="1" s="110">
      <c r="A3" s="111" t="n"/>
      <c r="B3" s="111" t="n"/>
      <c r="C3" s="111" t="n"/>
      <c r="D3" s="111" t="n"/>
      <c r="E3" s="111" t="n"/>
      <c r="F3" s="111" t="n"/>
      <c r="G3" s="111" t="n"/>
      <c r="H3" s="111" t="n"/>
      <c r="I3" s="111" t="n"/>
      <c r="J3" s="111" t="n"/>
      <c r="K3" s="111" t="n"/>
      <c r="L3" s="111" t="n"/>
    </row>
    <row r="4" ht="30" customHeight="1" s="110">
      <c r="A4" s="111" t="n"/>
      <c r="B4" s="164" t="inlineStr">
        <is>
          <t>SALDO INICIAL</t>
        </is>
      </c>
      <c r="C4" s="121" t="n"/>
      <c r="D4" s="165" t="n">
        <v>0</v>
      </c>
      <c r="E4" s="166" t="inlineStr">
        <is>
          <t>👈  COMECE AQUI : informe o saldo do seu caixa/banco</t>
        </is>
      </c>
      <c r="F4" s="111" t="n"/>
      <c r="G4" s="111" t="n"/>
      <c r="H4" s="111" t="n"/>
      <c r="I4" s="111" t="n"/>
      <c r="J4" s="111" t="n"/>
      <c r="K4" s="111" t="n"/>
    </row>
    <row r="5" ht="7.5" customHeight="1" s="110">
      <c r="A5" s="111" t="n"/>
      <c r="B5" s="111" t="n"/>
      <c r="C5" s="111" t="n"/>
      <c r="D5" s="111" t="n"/>
      <c r="E5" s="111" t="n"/>
      <c r="F5" s="111" t="n"/>
      <c r="G5" s="111" t="n"/>
      <c r="H5" s="111" t="n"/>
      <c r="I5" s="111" t="n"/>
      <c r="J5" s="111" t="n"/>
      <c r="K5" s="111" t="n"/>
      <c r="L5" s="111" t="n"/>
    </row>
    <row r="6" ht="24" customHeight="1" s="110">
      <c r="A6" s="111" t="n"/>
      <c r="B6" s="130" t="inlineStr">
        <is>
          <t xml:space="preserve">  LANÇAMENTOS DO PERÍODO</t>
        </is>
      </c>
      <c r="C6" s="121" t="n"/>
      <c r="D6" s="121" t="n"/>
      <c r="E6" s="121" t="n"/>
      <c r="F6" s="121" t="n"/>
      <c r="G6" s="121" t="n"/>
      <c r="H6" s="121" t="n"/>
      <c r="I6" s="121" t="n"/>
      <c r="J6" s="111" t="n"/>
      <c r="K6" s="111" t="n"/>
    </row>
    <row r="7" ht="21" customHeight="1" s="110">
      <c r="A7" s="111" t="n"/>
      <c r="B7" s="131" t="inlineStr">
        <is>
          <t>DATA</t>
        </is>
      </c>
      <c r="C7" s="133" t="inlineStr">
        <is>
          <t>DESCRIÇÃO</t>
        </is>
      </c>
      <c r="D7" s="133" t="inlineStr">
        <is>
          <t>CATEGORIA</t>
        </is>
      </c>
      <c r="E7" s="134" t="inlineStr">
        <is>
          <t>ENTRADA</t>
        </is>
      </c>
      <c r="F7" s="134" t="inlineStr">
        <is>
          <t>SAÍDA</t>
        </is>
      </c>
      <c r="G7" s="134" t="inlineStr">
        <is>
          <t>SALDO</t>
        </is>
      </c>
      <c r="H7" s="131" t="inlineStr">
        <is>
          <t>FORMA PGTO</t>
        </is>
      </c>
      <c r="I7" s="133" t="inlineStr">
        <is>
          <t>OBS</t>
        </is>
      </c>
      <c r="J7" s="111" t="n"/>
      <c r="K7" s="111" t="n"/>
    </row>
    <row r="8" ht="21" customHeight="1" s="110">
      <c r="A8" s="111" t="n"/>
      <c r="B8" s="136" t="inlineStr">
        <is>
          <t>01/05/2026</t>
        </is>
      </c>
      <c r="C8" s="138" t="inlineStr">
        <is>
          <t>Venda de mercadorias : NF 001</t>
        </is>
      </c>
      <c r="D8" s="138" t="inlineStr">
        <is>
          <t>Venda de Produtos</t>
        </is>
      </c>
      <c r="E8" s="139" t="n">
        <v>3500</v>
      </c>
      <c r="F8" s="111" t="n"/>
      <c r="G8" s="167">
        <f>$D$4+IFERROR(E8,0)-IFERROR(F8,0)</f>
        <v/>
      </c>
      <c r="H8" s="138" t="inlineStr">
        <is>
          <t>Transferência</t>
        </is>
      </c>
      <c r="I8" s="138" t="n"/>
      <c r="J8" s="111" t="n"/>
      <c r="K8" s="111" t="n"/>
    </row>
    <row r="9" ht="21" customHeight="1" s="110">
      <c r="A9" s="111" t="n"/>
      <c r="B9" s="142" t="inlineStr">
        <is>
          <t>02/05/2026</t>
        </is>
      </c>
      <c r="C9" s="144" t="inlineStr">
        <is>
          <t>Pagamento aluguel maio</t>
        </is>
      </c>
      <c r="D9" s="144" t="inlineStr">
        <is>
          <t>Aluguel</t>
        </is>
      </c>
      <c r="E9" s="111" t="n"/>
      <c r="F9" s="146" t="n">
        <v>1200</v>
      </c>
      <c r="G9" s="168">
        <f>G8+IFERROR(E9,0)-IFERROR(F9,0)</f>
        <v/>
      </c>
      <c r="H9" s="144" t="inlineStr">
        <is>
          <t>Débito</t>
        </is>
      </c>
      <c r="I9" s="144" t="n"/>
      <c r="J9" s="111" t="n"/>
      <c r="K9" s="111" t="n"/>
    </row>
    <row r="10" ht="21" customHeight="1" s="110">
      <c r="A10" s="111" t="n"/>
      <c r="B10" s="136" t="inlineStr">
        <is>
          <t>03/05/2026</t>
        </is>
      </c>
      <c r="C10" s="138" t="inlineStr">
        <is>
          <t>Serviço cliente X : NF 003</t>
        </is>
      </c>
      <c r="D10" s="138" t="inlineStr">
        <is>
          <t>Prestação de Serviços</t>
        </is>
      </c>
      <c r="E10" s="139" t="n">
        <v>850</v>
      </c>
      <c r="F10" s="111" t="n"/>
      <c r="G10" s="167">
        <f>G9+IFERROR(E10,0)-IFERROR(F10,0)</f>
        <v/>
      </c>
      <c r="H10" s="138" t="inlineStr">
        <is>
          <t>PIX</t>
        </is>
      </c>
      <c r="I10" s="138" t="n"/>
      <c r="J10" s="111" t="n"/>
      <c r="K10" s="111" t="n"/>
    </row>
    <row r="11" ht="21" customHeight="1" s="110">
      <c r="A11" s="111" t="n"/>
      <c r="B11" s="142" t="inlineStr">
        <is>
          <t>05/05/2026</t>
        </is>
      </c>
      <c r="C11" s="144" t="inlineStr">
        <is>
          <t>Conta de energia elétrica</t>
        </is>
      </c>
      <c r="D11" s="144" t="inlineStr">
        <is>
          <t>Energia Elétrica</t>
        </is>
      </c>
      <c r="E11" s="111" t="n"/>
      <c r="F11" s="146" t="n">
        <v>280</v>
      </c>
      <c r="G11" s="168">
        <f>G10+IFERROR(E11,0)-IFERROR(F11,0)</f>
        <v/>
      </c>
      <c r="H11" s="144" t="inlineStr">
        <is>
          <t>Débito</t>
        </is>
      </c>
      <c r="I11" s="144" t="n"/>
      <c r="J11" s="111" t="n"/>
      <c r="K11" s="111" t="n"/>
    </row>
    <row r="12" ht="21" customHeight="1" s="110">
      <c r="A12" s="111" t="n"/>
      <c r="B12" s="136" t="inlineStr">
        <is>
          <t>08/05/2026</t>
        </is>
      </c>
      <c r="C12" s="138" t="inlineStr">
        <is>
          <t>Compra mercadorias : Forn. A</t>
        </is>
      </c>
      <c r="D12" s="138" t="inlineStr">
        <is>
          <t>Compra de Mercadorias</t>
        </is>
      </c>
      <c r="E12" s="111" t="n"/>
      <c r="F12" s="140" t="n">
        <v>1500</v>
      </c>
      <c r="G12" s="167">
        <f>G11+IFERROR(E12,0)-IFERROR(F12,0)</f>
        <v/>
      </c>
      <c r="H12" s="138" t="inlineStr">
        <is>
          <t>Boleto</t>
        </is>
      </c>
      <c r="I12" s="138" t="n"/>
      <c r="J12" s="111" t="n"/>
      <c r="K12" s="111" t="n"/>
    </row>
    <row r="13" ht="21" customHeight="1" s="110">
      <c r="A13" s="111" t="n"/>
      <c r="B13" s="142" t="inlineStr">
        <is>
          <t>10/05/2026</t>
        </is>
      </c>
      <c r="C13" s="144" t="inlineStr">
        <is>
          <t>Salário : maio/2026</t>
        </is>
      </c>
      <c r="D13" s="144" t="inlineStr">
        <is>
          <t>Salários e Encargos</t>
        </is>
      </c>
      <c r="E13" s="111" t="n"/>
      <c r="F13" s="146" t="n">
        <v>2200</v>
      </c>
      <c r="G13" s="168">
        <f>G12+IFERROR(E13,0)-IFERROR(F13,0)</f>
        <v/>
      </c>
      <c r="H13" s="144" t="inlineStr">
        <is>
          <t>Transferência</t>
        </is>
      </c>
      <c r="I13" s="144" t="n"/>
      <c r="J13" s="111" t="n"/>
      <c r="K13" s="111" t="n"/>
    </row>
    <row r="14" ht="21" customHeight="1" s="110">
      <c r="A14" s="111" t="n"/>
      <c r="B14" s="169" t="n"/>
      <c r="C14" s="169" t="n"/>
      <c r="D14" s="169" t="n"/>
      <c r="E14" s="170" t="n"/>
      <c r="F14" s="170" t="n"/>
      <c r="G14" s="167">
        <f>IF(AND(E14="",F14=""),"",G13+IFERROR(E14,0)-IFERROR(F14,0))</f>
        <v/>
      </c>
      <c r="H14" s="169" t="n"/>
      <c r="I14" s="169" t="n"/>
      <c r="J14" s="111" t="n"/>
      <c r="K14" s="111" t="n"/>
    </row>
    <row r="15" ht="21" customHeight="1" s="110">
      <c r="A15" s="111" t="n"/>
      <c r="B15" s="171" t="n"/>
      <c r="C15" s="171" t="n"/>
      <c r="D15" s="171" t="n"/>
      <c r="E15" s="172" t="n"/>
      <c r="F15" s="172" t="n"/>
      <c r="G15" s="168">
        <f>IF(AND(E15="",F15=""),"",G14+IFERROR(E15,0)-IFERROR(F15,0))</f>
        <v/>
      </c>
      <c r="H15" s="171" t="n"/>
      <c r="I15" s="171" t="n"/>
      <c r="J15" s="111" t="n"/>
      <c r="K15" s="111" t="n"/>
    </row>
    <row r="16" ht="21" customHeight="1" s="110">
      <c r="A16" s="111" t="n"/>
      <c r="B16" s="169" t="n"/>
      <c r="C16" s="169" t="n"/>
      <c r="D16" s="169" t="n"/>
      <c r="E16" s="170" t="n"/>
      <c r="F16" s="170" t="n"/>
      <c r="G16" s="167">
        <f>IF(AND(E16="",F16=""),"",G15+IFERROR(E16,0)-IFERROR(F16,0))</f>
        <v/>
      </c>
      <c r="H16" s="169" t="n"/>
      <c r="I16" s="169" t="n"/>
      <c r="J16" s="111" t="n"/>
      <c r="K16" s="111" t="n"/>
    </row>
    <row r="17" ht="21" customHeight="1" s="110">
      <c r="A17" s="111" t="n"/>
      <c r="B17" s="171" t="n"/>
      <c r="C17" s="171" t="n"/>
      <c r="D17" s="171" t="n"/>
      <c r="E17" s="172" t="n"/>
      <c r="F17" s="172" t="n"/>
      <c r="G17" s="168">
        <f>IF(AND(E17="",F17=""),"",G16+IFERROR(E17,0)-IFERROR(F17,0))</f>
        <v/>
      </c>
      <c r="H17" s="171" t="n"/>
      <c r="I17" s="171" t="n"/>
      <c r="J17" s="111" t="n"/>
      <c r="K17" s="111" t="n"/>
    </row>
    <row r="18" ht="21" customHeight="1" s="110">
      <c r="A18" s="111" t="n"/>
      <c r="B18" s="169" t="n"/>
      <c r="C18" s="169" t="n"/>
      <c r="D18" s="169" t="n"/>
      <c r="E18" s="170" t="n"/>
      <c r="F18" s="170" t="n"/>
      <c r="G18" s="167">
        <f>IF(AND(E18="",F18=""),"",G17+IFERROR(E18,0)-IFERROR(F18,0))</f>
        <v/>
      </c>
      <c r="H18" s="169" t="n"/>
      <c r="I18" s="169" t="n"/>
      <c r="J18" s="111" t="n"/>
      <c r="K18" s="111" t="n"/>
    </row>
    <row r="19" ht="21" customHeight="1" s="110">
      <c r="A19" s="111" t="n"/>
      <c r="B19" s="171" t="n"/>
      <c r="C19" s="171" t="n"/>
      <c r="D19" s="171" t="n"/>
      <c r="E19" s="172" t="n"/>
      <c r="F19" s="172" t="n"/>
      <c r="G19" s="168">
        <f>IF(AND(E19="",F19=""),"",G18+IFERROR(E19,0)-IFERROR(F19,0))</f>
        <v/>
      </c>
      <c r="H19" s="171" t="n"/>
      <c r="I19" s="171" t="n"/>
      <c r="J19" s="111" t="n"/>
      <c r="K19" s="111" t="n"/>
    </row>
    <row r="20" ht="21" customHeight="1" s="110">
      <c r="A20" s="111" t="n"/>
      <c r="B20" s="169" t="n"/>
      <c r="C20" s="169" t="n"/>
      <c r="D20" s="169" t="n"/>
      <c r="E20" s="170" t="n"/>
      <c r="F20" s="170" t="n"/>
      <c r="G20" s="167">
        <f>IF(AND(E20="",F20=""),"",G19+IFERROR(E20,0)-IFERROR(F20,0))</f>
        <v/>
      </c>
      <c r="H20" s="169" t="n"/>
      <c r="I20" s="169" t="n"/>
      <c r="J20" s="111" t="n"/>
      <c r="K20" s="111" t="n"/>
    </row>
    <row r="21" ht="21" customHeight="1" s="110">
      <c r="A21" s="111" t="n"/>
      <c r="B21" s="171" t="n"/>
      <c r="C21" s="171" t="n"/>
      <c r="D21" s="171" t="n"/>
      <c r="E21" s="172" t="n"/>
      <c r="F21" s="172" t="n"/>
      <c r="G21" s="168">
        <f>IF(AND(E21="",F21=""),"",G20+IFERROR(E21,0)-IFERROR(F21,0))</f>
        <v/>
      </c>
      <c r="H21" s="171" t="n"/>
      <c r="I21" s="171" t="n"/>
      <c r="J21" s="111" t="n"/>
      <c r="K21" s="111" t="n"/>
    </row>
    <row r="22" ht="21" customHeight="1" s="110">
      <c r="A22" s="111" t="n"/>
      <c r="B22" s="169" t="n"/>
      <c r="C22" s="169" t="n"/>
      <c r="D22" s="169" t="n"/>
      <c r="E22" s="170" t="n"/>
      <c r="F22" s="170" t="n"/>
      <c r="G22" s="167">
        <f>IF(AND(E22="",F22=""),"",G21+IFERROR(E22,0)-IFERROR(F22,0))</f>
        <v/>
      </c>
      <c r="H22" s="169" t="n"/>
      <c r="I22" s="169" t="n"/>
      <c r="J22" s="111" t="n"/>
      <c r="K22" s="111" t="n"/>
    </row>
    <row r="23" ht="21" customHeight="1" s="110">
      <c r="A23" s="111" t="n"/>
      <c r="B23" s="171" t="n"/>
      <c r="C23" s="171" t="n"/>
      <c r="D23" s="171" t="n"/>
      <c r="E23" s="172" t="n"/>
      <c r="F23" s="172" t="n"/>
      <c r="G23" s="168">
        <f>IF(AND(E23="",F23=""),"",G22+IFERROR(E23,0)-IFERROR(F23,0))</f>
        <v/>
      </c>
      <c r="H23" s="171" t="n"/>
      <c r="I23" s="171" t="n"/>
      <c r="J23" s="111" t="n"/>
      <c r="K23" s="111" t="n"/>
    </row>
    <row r="24" ht="21" customHeight="1" s="110">
      <c r="A24" s="111" t="n"/>
      <c r="B24" s="169" t="n"/>
      <c r="C24" s="169" t="n"/>
      <c r="D24" s="169" t="n"/>
      <c r="E24" s="170" t="n"/>
      <c r="F24" s="170" t="n"/>
      <c r="G24" s="167">
        <f>IF(AND(E24="",F24=""),"",G23+IFERROR(E24,0)-IFERROR(F24,0))</f>
        <v/>
      </c>
      <c r="H24" s="169" t="n"/>
      <c r="I24" s="169" t="n"/>
      <c r="J24" s="111" t="n"/>
      <c r="K24" s="111" t="n"/>
    </row>
    <row r="25" ht="21" customHeight="1" s="110">
      <c r="A25" s="111" t="n"/>
      <c r="B25" s="171" t="n"/>
      <c r="C25" s="171" t="n"/>
      <c r="D25" s="171" t="n"/>
      <c r="E25" s="172" t="n"/>
      <c r="F25" s="172" t="n"/>
      <c r="G25" s="168">
        <f>IF(AND(E25="",F25=""),"",G24+IFERROR(E25,0)-IFERROR(F25,0))</f>
        <v/>
      </c>
      <c r="H25" s="171" t="n"/>
      <c r="I25" s="171" t="n"/>
      <c r="J25" s="111" t="n"/>
      <c r="K25" s="111" t="n"/>
    </row>
    <row r="26" ht="21" customHeight="1" s="110">
      <c r="A26" s="111" t="n"/>
      <c r="B26" s="169" t="n"/>
      <c r="C26" s="169" t="n"/>
      <c r="D26" s="169" t="n"/>
      <c r="E26" s="170" t="n"/>
      <c r="F26" s="170" t="n"/>
      <c r="G26" s="167">
        <f>IF(AND(E26="",F26=""),"",G25+IFERROR(E26,0)-IFERROR(F26,0))</f>
        <v/>
      </c>
      <c r="H26" s="169" t="n"/>
      <c r="I26" s="169" t="n"/>
      <c r="J26" s="111" t="n"/>
      <c r="K26" s="111" t="n"/>
    </row>
    <row r="27" ht="21" customHeight="1" s="110">
      <c r="A27" s="111" t="n"/>
      <c r="B27" s="171" t="n"/>
      <c r="C27" s="171" t="n"/>
      <c r="D27" s="171" t="n"/>
      <c r="E27" s="172" t="n"/>
      <c r="F27" s="172" t="n"/>
      <c r="G27" s="168">
        <f>IF(AND(E27="",F27=""),"",G26+IFERROR(E27,0)-IFERROR(F27,0))</f>
        <v/>
      </c>
      <c r="H27" s="171" t="n"/>
      <c r="I27" s="171" t="n"/>
      <c r="J27" s="111" t="n"/>
      <c r="K27" s="111" t="n"/>
    </row>
    <row r="28" ht="21" customHeight="1" s="110">
      <c r="A28" s="111" t="n"/>
      <c r="B28" s="169" t="n"/>
      <c r="C28" s="169" t="n"/>
      <c r="D28" s="169" t="n"/>
      <c r="E28" s="170" t="n"/>
      <c r="F28" s="170" t="n"/>
      <c r="G28" s="167">
        <f>IF(AND(E28="",F28=""),"",G27+IFERROR(E28,0)-IFERROR(F28,0))</f>
        <v/>
      </c>
      <c r="H28" s="169" t="n"/>
      <c r="I28" s="169" t="n"/>
      <c r="J28" s="111" t="n"/>
      <c r="K28" s="111" t="n"/>
    </row>
    <row r="29" ht="21" customHeight="1" s="110">
      <c r="A29" s="111" t="n"/>
      <c r="B29" s="171" t="n"/>
      <c r="C29" s="171" t="n"/>
      <c r="D29" s="171" t="n"/>
      <c r="E29" s="172" t="n"/>
      <c r="F29" s="172" t="n"/>
      <c r="G29" s="168">
        <f>IF(AND(E29="",F29=""),"",G28+IFERROR(E29,0)-IFERROR(F29,0))</f>
        <v/>
      </c>
      <c r="H29" s="171" t="n"/>
      <c r="I29" s="171" t="n"/>
      <c r="J29" s="111" t="n"/>
      <c r="K29" s="111" t="n"/>
    </row>
    <row r="30" ht="21" customHeight="1" s="110">
      <c r="A30" s="111" t="n"/>
      <c r="B30" s="169" t="n"/>
      <c r="C30" s="169" t="n"/>
      <c r="D30" s="169" t="n"/>
      <c r="E30" s="170" t="n"/>
      <c r="F30" s="170" t="n"/>
      <c r="G30" s="167">
        <f>IF(AND(E30="",F30=""),"",G29+IFERROR(E30,0)-IFERROR(F30,0))</f>
        <v/>
      </c>
      <c r="H30" s="169" t="n"/>
      <c r="I30" s="169" t="n"/>
      <c r="J30" s="111" t="n"/>
      <c r="K30" s="111" t="n"/>
    </row>
    <row r="31" ht="21" customHeight="1" s="110">
      <c r="A31" s="111" t="n"/>
      <c r="B31" s="171" t="n"/>
      <c r="C31" s="171" t="n"/>
      <c r="D31" s="171" t="n"/>
      <c r="E31" s="172" t="n"/>
      <c r="F31" s="172" t="n"/>
      <c r="G31" s="168">
        <f>IF(AND(E31="",F31=""),"",G30+IFERROR(E31,0)-IFERROR(F31,0))</f>
        <v/>
      </c>
      <c r="H31" s="171" t="n"/>
      <c r="I31" s="171" t="n"/>
      <c r="J31" s="111" t="n"/>
      <c r="K31" s="111" t="n"/>
    </row>
    <row r="32" ht="21" customHeight="1" s="110">
      <c r="A32" s="111" t="n"/>
      <c r="B32" s="169" t="n"/>
      <c r="C32" s="169" t="n"/>
      <c r="D32" s="169" t="n"/>
      <c r="E32" s="170" t="n"/>
      <c r="F32" s="170" t="n"/>
      <c r="G32" s="167">
        <f>IF(AND(E32="",F32=""),"",G31+IFERROR(E32,0)-IFERROR(F32,0))</f>
        <v/>
      </c>
      <c r="H32" s="169" t="n"/>
      <c r="I32" s="169" t="n"/>
      <c r="J32" s="111" t="n"/>
      <c r="K32" s="111" t="n"/>
    </row>
    <row r="33" ht="21" customHeight="1" s="110">
      <c r="A33" s="111" t="n"/>
      <c r="B33" s="171" t="n"/>
      <c r="C33" s="171" t="n"/>
      <c r="D33" s="171" t="n"/>
      <c r="E33" s="172" t="n"/>
      <c r="F33" s="172" t="n"/>
      <c r="G33" s="168">
        <f>IF(AND(E33="",F33=""),"",G32+IFERROR(E33,0)-IFERROR(F33,0))</f>
        <v/>
      </c>
      <c r="H33" s="171" t="n"/>
      <c r="I33" s="171" t="n"/>
      <c r="J33" s="111" t="n"/>
      <c r="K33" s="111" t="n"/>
    </row>
    <row r="34" ht="21" customHeight="1" s="110">
      <c r="A34" s="111" t="n"/>
      <c r="B34" s="169" t="n"/>
      <c r="C34" s="169" t="n"/>
      <c r="D34" s="169" t="n"/>
      <c r="E34" s="170" t="n"/>
      <c r="F34" s="170" t="n"/>
      <c r="G34" s="167">
        <f>IF(AND(E34="",F34=""),"",G33+IFERROR(E34,0)-IFERROR(F34,0))</f>
        <v/>
      </c>
      <c r="H34" s="169" t="n"/>
      <c r="I34" s="169" t="n"/>
      <c r="J34" s="111" t="n"/>
      <c r="K34" s="111" t="n"/>
    </row>
    <row r="35" ht="21" customHeight="1" s="110">
      <c r="A35" s="111" t="n"/>
      <c r="B35" s="171" t="n"/>
      <c r="C35" s="171" t="n"/>
      <c r="D35" s="171" t="n"/>
      <c r="E35" s="172" t="n"/>
      <c r="F35" s="172" t="n"/>
      <c r="G35" s="168">
        <f>IF(AND(E35="",F35=""),"",G34+IFERROR(E35,0)-IFERROR(F35,0))</f>
        <v/>
      </c>
      <c r="H35" s="171" t="n"/>
      <c r="I35" s="171" t="n"/>
      <c r="J35" s="111" t="n"/>
      <c r="K35" s="111" t="n"/>
    </row>
    <row r="36" ht="21" customHeight="1" s="110">
      <c r="A36" s="111" t="n"/>
      <c r="B36" s="169" t="n"/>
      <c r="C36" s="169" t="n"/>
      <c r="D36" s="169" t="n"/>
      <c r="E36" s="170" t="n"/>
      <c r="F36" s="170" t="n"/>
      <c r="G36" s="167">
        <f>IF(AND(E36="",F36=""),"",G35+IFERROR(E36,0)-IFERROR(F36,0))</f>
        <v/>
      </c>
      <c r="H36" s="169" t="n"/>
      <c r="I36" s="169" t="n"/>
      <c r="J36" s="111" t="n"/>
      <c r="K36" s="111" t="n"/>
    </row>
    <row r="37" ht="21" customHeight="1" s="110">
      <c r="A37" s="111" t="n"/>
      <c r="B37" s="171" t="n"/>
      <c r="C37" s="171" t="n"/>
      <c r="D37" s="171" t="n"/>
      <c r="E37" s="172" t="n"/>
      <c r="F37" s="172" t="n"/>
      <c r="G37" s="168">
        <f>IF(AND(E37="",F37=""),"",G36+IFERROR(E37,0)-IFERROR(F37,0))</f>
        <v/>
      </c>
      <c r="H37" s="171" t="n"/>
      <c r="I37" s="171" t="n"/>
      <c r="J37" s="111" t="n"/>
      <c r="K37" s="111" t="n"/>
    </row>
    <row r="38" ht="21" customHeight="1" s="110">
      <c r="A38" s="111" t="n"/>
      <c r="B38" s="169" t="n"/>
      <c r="C38" s="169" t="n"/>
      <c r="D38" s="169" t="n"/>
      <c r="E38" s="170" t="n"/>
      <c r="F38" s="170" t="n"/>
      <c r="G38" s="167">
        <f>IF(AND(E38="",F38=""),"",G37+IFERROR(E38,0)-IFERROR(F38,0))</f>
        <v/>
      </c>
      <c r="H38" s="169" t="n"/>
      <c r="I38" s="169" t="n"/>
      <c r="J38" s="111" t="n"/>
      <c r="K38" s="111" t="n"/>
    </row>
    <row r="39" ht="21" customHeight="1" s="110">
      <c r="A39" s="111" t="n"/>
      <c r="B39" s="171" t="n"/>
      <c r="C39" s="171" t="n"/>
      <c r="D39" s="171" t="n"/>
      <c r="E39" s="172" t="n"/>
      <c r="F39" s="172" t="n"/>
      <c r="G39" s="168">
        <f>IF(AND(E39="",F39=""),"",G38+IFERROR(E39,0)-IFERROR(F39,0))</f>
        <v/>
      </c>
      <c r="H39" s="171" t="n"/>
      <c r="I39" s="171" t="n"/>
      <c r="J39" s="111" t="n"/>
      <c r="K39" s="111" t="n"/>
    </row>
    <row r="40" ht="21" customHeight="1" s="110">
      <c r="A40" s="111" t="n"/>
      <c r="B40" s="169" t="n"/>
      <c r="C40" s="169" t="n"/>
      <c r="D40" s="169" t="n"/>
      <c r="E40" s="170" t="n"/>
      <c r="F40" s="170" t="n"/>
      <c r="G40" s="167">
        <f>IF(AND(E40="",F40=""),"",G39+IFERROR(E40,0)-IFERROR(F40,0))</f>
        <v/>
      </c>
      <c r="H40" s="169" t="n"/>
      <c r="I40" s="169" t="n"/>
      <c r="J40" s="111" t="n"/>
      <c r="K40" s="111" t="n"/>
    </row>
    <row r="41" ht="21" customHeight="1" s="110">
      <c r="A41" s="111" t="n"/>
      <c r="B41" s="171" t="n"/>
      <c r="C41" s="171" t="n"/>
      <c r="D41" s="171" t="n"/>
      <c r="E41" s="172" t="n"/>
      <c r="F41" s="172" t="n"/>
      <c r="G41" s="168">
        <f>IF(AND(E41="",F41=""),"",G40+IFERROR(E41,0)-IFERROR(F41,0))</f>
        <v/>
      </c>
      <c r="H41" s="171" t="n"/>
      <c r="I41" s="171" t="n"/>
      <c r="J41" s="111" t="n"/>
      <c r="K41" s="111" t="n"/>
    </row>
    <row r="42" ht="21" customHeight="1" s="110">
      <c r="A42" s="111" t="n"/>
      <c r="B42" s="169" t="n"/>
      <c r="C42" s="169" t="n"/>
      <c r="D42" s="169" t="n"/>
      <c r="E42" s="170" t="n"/>
      <c r="F42" s="170" t="n"/>
      <c r="G42" s="167">
        <f>IF(AND(E42="",F42=""),"",G41+IFERROR(E42,0)-IFERROR(F42,0))</f>
        <v/>
      </c>
      <c r="H42" s="169" t="n"/>
      <c r="I42" s="169" t="n"/>
      <c r="J42" s="111" t="n"/>
      <c r="K42" s="111" t="n"/>
    </row>
    <row r="43" ht="21" customHeight="1" s="110">
      <c r="A43" s="111" t="n"/>
      <c r="B43" s="171" t="n"/>
      <c r="C43" s="171" t="n"/>
      <c r="D43" s="171" t="n"/>
      <c r="E43" s="172" t="n"/>
      <c r="F43" s="172" t="n"/>
      <c r="G43" s="168">
        <f>IF(AND(E43="",F43=""),"",G42+IFERROR(E43,0)-IFERROR(F43,0))</f>
        <v/>
      </c>
      <c r="H43" s="171" t="n"/>
      <c r="I43" s="171" t="n"/>
      <c r="J43" s="111" t="n"/>
      <c r="K43" s="111" t="n"/>
    </row>
    <row r="44" ht="21" customHeight="1" s="110">
      <c r="A44" s="111" t="n"/>
      <c r="B44" s="169" t="n"/>
      <c r="C44" s="169" t="n"/>
      <c r="D44" s="169" t="n"/>
      <c r="E44" s="170" t="n"/>
      <c r="F44" s="170" t="n"/>
      <c r="G44" s="167">
        <f>IF(AND(E44="",F44=""),"",G43+IFERROR(E44,0)-IFERROR(F44,0))</f>
        <v/>
      </c>
      <c r="H44" s="169" t="n"/>
      <c r="I44" s="169" t="n"/>
      <c r="J44" s="111" t="n"/>
      <c r="K44" s="111" t="n"/>
    </row>
    <row r="45" ht="21" customHeight="1" s="110">
      <c r="A45" s="111" t="n"/>
      <c r="B45" s="171" t="n"/>
      <c r="C45" s="171" t="n"/>
      <c r="D45" s="171" t="n"/>
      <c r="E45" s="172" t="n"/>
      <c r="F45" s="172" t="n"/>
      <c r="G45" s="168">
        <f>IF(AND(E45="",F45=""),"",G44+IFERROR(E45,0)-IFERROR(F45,0))</f>
        <v/>
      </c>
      <c r="H45" s="171" t="n"/>
      <c r="I45" s="171" t="n"/>
      <c r="J45" s="111" t="n"/>
      <c r="K45" s="111" t="n"/>
    </row>
    <row r="46" ht="21" customHeight="1" s="110">
      <c r="A46" s="111" t="n"/>
      <c r="B46" s="169" t="n"/>
      <c r="C46" s="169" t="n"/>
      <c r="D46" s="169" t="n"/>
      <c r="E46" s="170" t="n"/>
      <c r="F46" s="170" t="n"/>
      <c r="G46" s="167">
        <f>IF(AND(E46="",F46=""),"",G45+IFERROR(E46,0)-IFERROR(F46,0))</f>
        <v/>
      </c>
      <c r="H46" s="169" t="n"/>
      <c r="I46" s="169" t="n"/>
      <c r="J46" s="111" t="n"/>
      <c r="K46" s="111" t="n"/>
    </row>
    <row r="47" ht="21" customHeight="1" s="110">
      <c r="A47" s="111" t="n"/>
      <c r="B47" s="171" t="n"/>
      <c r="C47" s="171" t="n"/>
      <c r="D47" s="171" t="n"/>
      <c r="E47" s="172" t="n"/>
      <c r="F47" s="172" t="n"/>
      <c r="G47" s="168">
        <f>IF(AND(E47="",F47=""),"",G46+IFERROR(E47,0)-IFERROR(F47,0))</f>
        <v/>
      </c>
      <c r="H47" s="171" t="n"/>
      <c r="I47" s="171" t="n"/>
      <c r="J47" s="111" t="n"/>
      <c r="K47" s="111" t="n"/>
    </row>
    <row r="48" ht="21" customHeight="1" s="110">
      <c r="A48" s="111" t="n"/>
      <c r="B48" s="169" t="n"/>
      <c r="C48" s="169" t="n"/>
      <c r="D48" s="169" t="n"/>
      <c r="E48" s="170" t="n"/>
      <c r="F48" s="170" t="n"/>
      <c r="G48" s="167">
        <f>IF(AND(E48="",F48=""),"",G47+IFERROR(E48,0)-IFERROR(F48,0))</f>
        <v/>
      </c>
      <c r="H48" s="169" t="n"/>
      <c r="I48" s="169" t="n"/>
      <c r="J48" s="111" t="n"/>
      <c r="K48" s="111" t="n"/>
    </row>
    <row r="49" ht="21" customHeight="1" s="110">
      <c r="A49" s="111" t="n"/>
      <c r="B49" s="171" t="n"/>
      <c r="C49" s="171" t="n"/>
      <c r="D49" s="171" t="n"/>
      <c r="E49" s="172" t="n"/>
      <c r="F49" s="172" t="n"/>
      <c r="G49" s="168">
        <f>IF(AND(E49="",F49=""),"",G48+IFERROR(E49,0)-IFERROR(F49,0))</f>
        <v/>
      </c>
      <c r="H49" s="171" t="n"/>
      <c r="I49" s="171" t="n"/>
      <c r="J49" s="111" t="n"/>
      <c r="K49" s="111" t="n"/>
    </row>
    <row r="50" ht="21" customHeight="1" s="110">
      <c r="A50" s="111" t="n"/>
      <c r="B50" s="169" t="n"/>
      <c r="C50" s="169" t="n"/>
      <c r="D50" s="169" t="n"/>
      <c r="E50" s="170" t="n"/>
      <c r="F50" s="170" t="n"/>
      <c r="G50" s="167">
        <f>IF(AND(E50="",F50=""),"",G49+IFERROR(E50,0)-IFERROR(F50,0))</f>
        <v/>
      </c>
      <c r="H50" s="169" t="n"/>
      <c r="I50" s="169" t="n"/>
      <c r="J50" s="111" t="n"/>
      <c r="K50" s="111" t="n"/>
    </row>
    <row r="51" ht="21" customHeight="1" s="110">
      <c r="A51" s="111" t="n"/>
      <c r="B51" s="171" t="n"/>
      <c r="C51" s="171" t="n"/>
      <c r="D51" s="171" t="n"/>
      <c r="E51" s="172" t="n"/>
      <c r="F51" s="172" t="n"/>
      <c r="G51" s="168">
        <f>IF(AND(E51="",F51=""),"",G50+IFERROR(E51,0)-IFERROR(F51,0))</f>
        <v/>
      </c>
      <c r="H51" s="171" t="n"/>
      <c r="I51" s="171" t="n"/>
      <c r="J51" s="111" t="n"/>
      <c r="K51" s="111" t="n"/>
    </row>
    <row r="52" ht="21" customHeight="1" s="110">
      <c r="A52" s="111" t="n"/>
      <c r="B52" s="169" t="n"/>
      <c r="C52" s="169" t="n"/>
      <c r="D52" s="169" t="n"/>
      <c r="E52" s="170" t="n"/>
      <c r="F52" s="170" t="n"/>
      <c r="G52" s="167">
        <f>IF(AND(E52="",F52=""),"",G51+IFERROR(E52,0)-IFERROR(F52,0))</f>
        <v/>
      </c>
      <c r="H52" s="169" t="n"/>
      <c r="I52" s="169" t="n"/>
      <c r="J52" s="111" t="n"/>
      <c r="K52" s="111" t="n"/>
    </row>
    <row r="53" ht="21" customHeight="1" s="110">
      <c r="A53" s="111" t="n"/>
      <c r="B53" s="171" t="n"/>
      <c r="C53" s="171" t="n"/>
      <c r="D53" s="171" t="n"/>
      <c r="E53" s="172" t="n"/>
      <c r="F53" s="172" t="n"/>
      <c r="G53" s="168">
        <f>IF(AND(E53="",F53=""),"",G52+IFERROR(E53,0)-IFERROR(F53,0))</f>
        <v/>
      </c>
      <c r="H53" s="171" t="n"/>
      <c r="I53" s="171" t="n"/>
      <c r="J53" s="111" t="n"/>
      <c r="K53" s="111" t="n"/>
    </row>
    <row r="54" ht="21" customHeight="1" s="110">
      <c r="A54" s="111" t="n"/>
      <c r="B54" s="169" t="n"/>
      <c r="C54" s="169" t="n"/>
      <c r="D54" s="169" t="n"/>
      <c r="E54" s="170" t="n"/>
      <c r="F54" s="170" t="n"/>
      <c r="G54" s="167">
        <f>IF(AND(E54="",F54=""),"",G53+IFERROR(E54,0)-IFERROR(F54,0))</f>
        <v/>
      </c>
      <c r="H54" s="169" t="n"/>
      <c r="I54" s="169" t="n"/>
      <c r="J54" s="111" t="n"/>
      <c r="K54" s="111" t="n"/>
    </row>
    <row r="55" ht="7.5" customHeight="1" s="110">
      <c r="A55" s="111" t="n"/>
      <c r="B55" s="111" t="n"/>
      <c r="C55" s="111" t="n"/>
      <c r="D55" s="111" t="n"/>
      <c r="E55" s="111" t="n"/>
      <c r="F55" s="111" t="n"/>
      <c r="G55" s="111">
        <f>IF(AND(E55="",F55=""),"",G54+IFERROR(E55,0)-IFERROR(F55,0))</f>
        <v/>
      </c>
      <c r="H55" s="111" t="n"/>
      <c r="I55" s="111" t="n"/>
      <c r="J55" s="111" t="n"/>
      <c r="K55" s="111" t="n"/>
      <c r="L55" s="111" t="n"/>
    </row>
    <row r="56" ht="25.5" customHeight="1" s="110">
      <c r="A56" s="111" t="n"/>
      <c r="B56" s="173" t="inlineStr">
        <is>
          <t xml:space="preserve">  TOTAL DO PERÍODO : ENTRADAS</t>
        </is>
      </c>
      <c r="C56" s="117" t="n"/>
      <c r="D56" s="174" t="n"/>
      <c r="E56" s="175">
        <f>SUM(E8:E54)</f>
        <v/>
      </c>
      <c r="F56" s="176">
        <f>SUM(F8:F54)</f>
        <v/>
      </c>
      <c r="G56" s="177">
        <f>IF(AND(E56="",F56=""),"",G55+IFERROR(E56,0)-IFERROR(F56,0))</f>
        <v/>
      </c>
      <c r="H56" s="178" t="n"/>
      <c r="I56" s="178" t="n"/>
      <c r="J56" s="111" t="n"/>
      <c r="K56" s="111" t="n"/>
    </row>
    <row r="57" ht="15" customHeight="1" s="110">
      <c r="A57" s="111" t="n"/>
      <c r="B57" s="111" t="n"/>
      <c r="C57" s="111" t="n"/>
      <c r="D57" s="111" t="n"/>
      <c r="E57" s="111" t="n"/>
      <c r="F57" s="111" t="n"/>
      <c r="G57" s="111">
        <f>IF(AND(E57="",F57=""),"",G56+IFERROR(E57,0)-IFERROR(F57,0))</f>
        <v/>
      </c>
      <c r="H57" s="111" t="n"/>
      <c r="I57" s="111" t="n"/>
      <c r="J57" s="111" t="n"/>
      <c r="K57" s="111" t="n"/>
    </row>
    <row r="58" ht="15" customHeight="1" s="110">
      <c r="A58" s="111" t="n"/>
      <c r="B58" s="111" t="n"/>
      <c r="C58" s="111" t="n"/>
      <c r="D58" s="111" t="n"/>
      <c r="E58" s="111" t="n"/>
      <c r="F58" s="111" t="n"/>
      <c r="G58" s="111">
        <f>IF(AND(E58="",F58=""),"",G57+IFERROR(E58,0)-IFERROR(F58,0))</f>
        <v/>
      </c>
      <c r="H58" s="111" t="n"/>
      <c r="I58" s="111" t="n"/>
      <c r="J58" s="111" t="n"/>
      <c r="K58" s="111" t="n"/>
    </row>
    <row r="59" ht="15" customHeight="1" s="110">
      <c r="A59" s="111" t="n"/>
      <c r="B59" s="111" t="n"/>
      <c r="C59" s="111" t="n"/>
      <c r="D59" s="111" t="n"/>
      <c r="E59" s="111" t="n"/>
      <c r="F59" s="111" t="n"/>
      <c r="G59" s="111">
        <f>IF(AND(E59="",F59=""),"",G58+IFERROR(E59,0)-IFERROR(F59,0))</f>
        <v/>
      </c>
      <c r="H59" s="111" t="n"/>
      <c r="I59" s="111" t="n"/>
      <c r="J59" s="111" t="n"/>
      <c r="K59" s="111" t="n"/>
    </row>
    <row r="60" ht="15" customHeight="1" s="110">
      <c r="A60" s="111" t="n"/>
      <c r="B60" s="111" t="n"/>
      <c r="C60" s="111" t="n"/>
      <c r="D60" s="111" t="n"/>
      <c r="E60" s="111" t="n"/>
      <c r="F60" s="111" t="n"/>
      <c r="G60" s="111">
        <f>IF(AND(E60="",F60=""),"",G59+IFERROR(E60,0)-IFERROR(F60,0))</f>
        <v/>
      </c>
      <c r="H60" s="111" t="n"/>
      <c r="I60" s="111" t="n"/>
      <c r="J60" s="111" t="n"/>
      <c r="K60" s="111" t="n"/>
    </row>
    <row r="61" ht="15" customHeight="1" s="110">
      <c r="A61" s="111" t="n"/>
      <c r="B61" s="111" t="n"/>
      <c r="C61" s="111" t="n"/>
      <c r="D61" s="111" t="n"/>
      <c r="E61" s="111" t="n"/>
      <c r="F61" s="111" t="n"/>
      <c r="G61" s="111">
        <f>IF(AND(E61="",F61=""),"",G60+IFERROR(E61,0)-IFERROR(F61,0))</f>
        <v/>
      </c>
      <c r="H61" s="111" t="n"/>
      <c r="I61" s="111" t="n"/>
      <c r="J61" s="111" t="n"/>
      <c r="K61" s="111" t="n"/>
    </row>
    <row r="62" ht="15" customHeight="1" s="110">
      <c r="A62" s="111" t="n"/>
      <c r="B62" s="111" t="n"/>
      <c r="C62" s="111" t="n"/>
      <c r="D62" s="111" t="n"/>
      <c r="E62" s="111" t="n"/>
      <c r="F62" s="111" t="n"/>
      <c r="G62" s="111">
        <f>IF(AND(E62="",F62=""),"",G61+IFERROR(E62,0)-IFERROR(F62,0))</f>
        <v/>
      </c>
      <c r="H62" s="111" t="n"/>
      <c r="I62" s="111" t="n"/>
      <c r="J62" s="111" t="n"/>
      <c r="K62" s="111" t="n"/>
    </row>
    <row r="63" ht="15" customHeight="1" s="110">
      <c r="A63" s="111" t="n"/>
      <c r="B63" s="111" t="n"/>
      <c r="C63" s="111" t="n"/>
      <c r="D63" s="111" t="n"/>
      <c r="E63" s="111" t="n"/>
      <c r="F63" s="111" t="n"/>
      <c r="G63" s="111">
        <f>IF(AND(E63="",F63=""),"",G62+IFERROR(E63,0)-IFERROR(F63,0))</f>
        <v/>
      </c>
      <c r="H63" s="111" t="n"/>
      <c r="I63" s="111" t="n"/>
      <c r="J63" s="111" t="n"/>
      <c r="K63" s="111" t="n"/>
    </row>
    <row r="64" ht="15" customHeight="1" s="110">
      <c r="A64" s="111" t="n"/>
      <c r="B64" s="111" t="n"/>
      <c r="C64" s="111" t="n"/>
      <c r="D64" s="111" t="n"/>
      <c r="E64" s="111" t="n"/>
      <c r="F64" s="111" t="n"/>
      <c r="G64" s="111">
        <f>IF(AND(E64="",F64=""),"",G63+IFERROR(E64,0)-IFERROR(F64,0))</f>
        <v/>
      </c>
      <c r="H64" s="111" t="n"/>
      <c r="I64" s="111" t="n"/>
      <c r="J64" s="111" t="n"/>
      <c r="K64" s="111" t="n"/>
    </row>
    <row r="65" ht="15" customHeight="1" s="110">
      <c r="A65" s="111" t="n"/>
      <c r="B65" s="111" t="n"/>
      <c r="C65" s="111" t="n"/>
      <c r="D65" s="111" t="n"/>
      <c r="E65" s="111" t="n"/>
      <c r="F65" s="111" t="n"/>
      <c r="G65" s="111">
        <f>IF(AND(E65="",F65=""),"",G64+IFERROR(E65,0)-IFERROR(F65,0))</f>
        <v/>
      </c>
      <c r="H65" s="111" t="n"/>
      <c r="I65" s="111" t="n"/>
      <c r="J65" s="111" t="n"/>
      <c r="K65" s="111" t="n"/>
    </row>
    <row r="66">
      <c r="G66">
        <f>IF(AND(E66="",F66=""),"",G65+IFERROR(E66,0)-IFERROR(F66,0))</f>
        <v/>
      </c>
    </row>
    <row r="67">
      <c r="G67">
        <f>IF(AND(E67="",F67=""),"",G66+IFERROR(E67,0)-IFERROR(F67,0))</f>
        <v/>
      </c>
    </row>
    <row r="68">
      <c r="G68">
        <f>IF(AND(E68="",F68=""),"",G67+IFERROR(E68,0)-IFERROR(F68,0))</f>
        <v/>
      </c>
    </row>
    <row r="69">
      <c r="G69">
        <f>IF(AND(E69="",F69=""),"",G68+IFERROR(E69,0)-IFERROR(F69,0))</f>
        <v/>
      </c>
    </row>
    <row r="70">
      <c r="G70">
        <f>IF(AND(E70="",F70=""),"",G69+IFERROR(E70,0)-IFERROR(F70,0))</f>
        <v/>
      </c>
    </row>
    <row r="71">
      <c r="G71">
        <f>IF(AND(E71="",F71=""),"",G70+IFERROR(E71,0)-IFERROR(F71,0))</f>
        <v/>
      </c>
    </row>
    <row r="72">
      <c r="G72">
        <f>IF(AND(E72="",F72=""),"",G71+IFERROR(E72,0)-IFERROR(F72,0))</f>
        <v/>
      </c>
    </row>
    <row r="73">
      <c r="G73">
        <f>IF(AND(E73="",F73=""),"",G72+IFERROR(E73,0)-IFERROR(F73,0))</f>
        <v/>
      </c>
    </row>
    <row r="74">
      <c r="G74">
        <f>IF(AND(E74="",F74=""),"",G73+IFERROR(E74,0)-IFERROR(F74,0))</f>
        <v/>
      </c>
    </row>
    <row r="75">
      <c r="G75">
        <f>IF(AND(E75="",F75=""),"",G74+IFERROR(E75,0)-IFERROR(F75,0))</f>
        <v/>
      </c>
    </row>
    <row r="76">
      <c r="G76">
        <f>IF(AND(E76="",F76=""),"",G75+IFERROR(E76,0)-IFERROR(F76,0))</f>
        <v/>
      </c>
    </row>
    <row r="77">
      <c r="G77">
        <f>IF(AND(E77="",F77=""),"",G76+IFERROR(E77,0)-IFERROR(F77,0))</f>
        <v/>
      </c>
    </row>
    <row r="78">
      <c r="G78">
        <f>IF(AND(E78="",F78=""),"",G77+IFERROR(E78,0)-IFERROR(F78,0))</f>
        <v/>
      </c>
    </row>
    <row r="79">
      <c r="G79">
        <f>IF(AND(E79="",F79=""),"",G78+IFERROR(E79,0)-IFERROR(F79,0))</f>
        <v/>
      </c>
    </row>
    <row r="80">
      <c r="G80">
        <f>IF(AND(E80="",F80=""),"",G79+IFERROR(E80,0)-IFERROR(F80,0))</f>
        <v/>
      </c>
    </row>
    <row r="81">
      <c r="G81">
        <f>IF(AND(E81="",F81=""),"",G80+IFERROR(E81,0)-IFERROR(F81,0))</f>
        <v/>
      </c>
    </row>
    <row r="82">
      <c r="G82">
        <f>IF(AND(E82="",F82=""),"",G81+IFERROR(E82,0)-IFERROR(F82,0))</f>
        <v/>
      </c>
    </row>
    <row r="83">
      <c r="G83">
        <f>IF(AND(E83="",F83=""),"",G82+IFERROR(E83,0)-IFERROR(F83,0))</f>
        <v/>
      </c>
    </row>
    <row r="84">
      <c r="G84">
        <f>IF(AND(E84="",F84=""),"",G83+IFERROR(E84,0)-IFERROR(F84,0))</f>
        <v/>
      </c>
    </row>
    <row r="85">
      <c r="G85">
        <f>IF(AND(E85="",F85=""),"",G84+IFERROR(E85,0)-IFERROR(F85,0))</f>
        <v/>
      </c>
    </row>
    <row r="86">
      <c r="G86">
        <f>IF(AND(E86="",F86=""),"",G85+IFERROR(E86,0)-IFERROR(F86,0))</f>
        <v/>
      </c>
    </row>
    <row r="87">
      <c r="G87">
        <f>IF(AND(E87="",F87=""),"",G86+IFERROR(E87,0)-IFERROR(F87,0))</f>
        <v/>
      </c>
    </row>
    <row r="88">
      <c r="G88">
        <f>IF(AND(E88="",F88=""),"",G87+IFERROR(E88,0)-IFERROR(F88,0))</f>
        <v/>
      </c>
    </row>
    <row r="89">
      <c r="G89">
        <f>IF(AND(E89="",F89=""),"",G88+IFERROR(E89,0)-IFERROR(F89,0))</f>
        <v/>
      </c>
    </row>
    <row r="90">
      <c r="G90">
        <f>IF(AND(E90="",F90=""),"",G89+IFERROR(E90,0)-IFERROR(F90,0))</f>
        <v/>
      </c>
    </row>
    <row r="91">
      <c r="G91">
        <f>IF(AND(E91="",F91=""),"",G90+IFERROR(E91,0)-IFERROR(F91,0))</f>
        <v/>
      </c>
    </row>
    <row r="92">
      <c r="G92">
        <f>IF(AND(E92="",F92=""),"",G91+IFERROR(E92,0)-IFERROR(F92,0))</f>
        <v/>
      </c>
    </row>
    <row r="93">
      <c r="G93">
        <f>IF(AND(E93="",F93=""),"",G92+IFERROR(E93,0)-IFERROR(F93,0))</f>
        <v/>
      </c>
    </row>
    <row r="94">
      <c r="G94">
        <f>IF(AND(E94="",F94=""),"",G93+IFERROR(E94,0)-IFERROR(F94,0))</f>
        <v/>
      </c>
    </row>
    <row r="95">
      <c r="G95">
        <f>IF(AND(E95="",F95=""),"",G94+IFERROR(E95,0)-IFERROR(F95,0))</f>
        <v/>
      </c>
    </row>
    <row r="96">
      <c r="G96">
        <f>IF(AND(E96="",F96=""),"",G95+IFERROR(E96,0)-IFERROR(F96,0))</f>
        <v/>
      </c>
    </row>
    <row r="97">
      <c r="G97">
        <f>IF(AND(E97="",F97=""),"",G96+IFERROR(E97,0)-IFERROR(F97,0))</f>
        <v/>
      </c>
    </row>
    <row r="98">
      <c r="G98">
        <f>IF(AND(E98="",F98=""),"",G97+IFERROR(E98,0)-IFERROR(F98,0))</f>
        <v/>
      </c>
    </row>
    <row r="99">
      <c r="G99">
        <f>IF(AND(E99="",F99=""),"",G98+IFERROR(E99,0)-IFERROR(F99,0))</f>
        <v/>
      </c>
    </row>
    <row r="100">
      <c r="G100">
        <f>IF(AND(E100="",F100=""),"",G99+IFERROR(E100,0)-IFERROR(F100,0))</f>
        <v/>
      </c>
    </row>
    <row r="101">
      <c r="G101">
        <f>IF(AND(E101="",F101=""),"",G100+IFERROR(E101,0)-IFERROR(F101,0))</f>
        <v/>
      </c>
    </row>
    <row r="102">
      <c r="G102">
        <f>IF(AND(E102="",F102=""),"",G101+IFERROR(E102,0)-IFERROR(F102,0))</f>
        <v/>
      </c>
    </row>
    <row r="103">
      <c r="G103">
        <f>IF(AND(E103="",F103=""),"",G102+IFERROR(E103,0)-IFERROR(F103,0))</f>
        <v/>
      </c>
    </row>
    <row r="104">
      <c r="G104">
        <f>IF(AND(E104="",F104=""),"",G103+IFERROR(E104,0)-IFERROR(F104,0))</f>
        <v/>
      </c>
    </row>
    <row r="105">
      <c r="G105">
        <f>IF(AND(E105="",F105=""),"",G104+IFERROR(E105,0)-IFERROR(F105,0))</f>
        <v/>
      </c>
    </row>
    <row r="106">
      <c r="G106">
        <f>IF(AND(E106="",F106=""),"",G105+IFERROR(E106,0)-IFERROR(F106,0))</f>
        <v/>
      </c>
    </row>
    <row r="107">
      <c r="G107">
        <f>IF(AND(E107="",F107=""),"",G106+IFERROR(E107,0)-IFERROR(F107,0))</f>
        <v/>
      </c>
    </row>
    <row r="108">
      <c r="G108">
        <f>IF(AND(E108="",F108=""),"",G107+IFERROR(E108,0)-IFERROR(F108,0))</f>
        <v/>
      </c>
    </row>
    <row r="109">
      <c r="G109">
        <f>IF(AND(E109="",F109=""),"",G108+IFERROR(E109,0)-IFERROR(F109,0))</f>
        <v/>
      </c>
    </row>
    <row r="110">
      <c r="G110">
        <f>IF(AND(E110="",F110=""),"",G109+IFERROR(E110,0)-IFERROR(F110,0))</f>
        <v/>
      </c>
    </row>
    <row r="111">
      <c r="G111">
        <f>IF(AND(E111="",F111=""),"",G110+IFERROR(E111,0)-IFERROR(F111,0))</f>
        <v/>
      </c>
    </row>
    <row r="112">
      <c r="G112">
        <f>IF(AND(E112="",F112=""),"",G111+IFERROR(E112,0)-IFERROR(F112,0))</f>
        <v/>
      </c>
    </row>
    <row r="113">
      <c r="G113">
        <f>IF(AND(E113="",F113=""),"",G112+IFERROR(E113,0)-IFERROR(F113,0))</f>
        <v/>
      </c>
    </row>
    <row r="114">
      <c r="G114">
        <f>IF(AND(E114="",F114=""),"",G113+IFERROR(E114,0)-IFERROR(F114,0))</f>
        <v/>
      </c>
    </row>
    <row r="115">
      <c r="G115">
        <f>IF(AND(E115="",F115=""),"",G114+IFERROR(E115,0)-IFERROR(F115,0))</f>
        <v/>
      </c>
    </row>
    <row r="116">
      <c r="G116">
        <f>IF(AND(E116="",F116=""),"",G115+IFERROR(E116,0)-IFERROR(F116,0))</f>
        <v/>
      </c>
    </row>
    <row r="117">
      <c r="G117">
        <f>IF(AND(E117="",F117=""),"",G116+IFERROR(E117,0)-IFERROR(F117,0))</f>
        <v/>
      </c>
    </row>
    <row r="118">
      <c r="G118">
        <f>IF(AND(E118="",F118=""),"",G117+IFERROR(E118,0)-IFERROR(F118,0))</f>
        <v/>
      </c>
    </row>
    <row r="119">
      <c r="G119">
        <f>IF(AND(E119="",F119=""),"",G118+IFERROR(E119,0)-IFERROR(F119,0))</f>
        <v/>
      </c>
    </row>
    <row r="120">
      <c r="G120">
        <f>IF(AND(E120="",F120=""),"",G119+IFERROR(E120,0)-IFERROR(F120,0))</f>
        <v/>
      </c>
    </row>
    <row r="121">
      <c r="G121">
        <f>IF(AND(E121="",F121=""),"",G120+IFERROR(E121,0)-IFERROR(F121,0))</f>
        <v/>
      </c>
    </row>
    <row r="122">
      <c r="G122">
        <f>IF(AND(E122="",F122=""),"",G121+IFERROR(E122,0)-IFERROR(F122,0))</f>
        <v/>
      </c>
    </row>
    <row r="123">
      <c r="G123">
        <f>IF(AND(E123="",F123=""),"",G122+IFERROR(E123,0)-IFERROR(F123,0))</f>
        <v/>
      </c>
    </row>
    <row r="124">
      <c r="G124">
        <f>IF(AND(E124="",F124=""),"",G123+IFERROR(E124,0)-IFERROR(F124,0))</f>
        <v/>
      </c>
    </row>
    <row r="125">
      <c r="G125">
        <f>IF(AND(E125="",F125=""),"",G124+IFERROR(E125,0)-IFERROR(F125,0))</f>
        <v/>
      </c>
    </row>
    <row r="126">
      <c r="G126">
        <f>IF(AND(E126="",F126=""),"",G125+IFERROR(E126,0)-IFERROR(F126,0))</f>
        <v/>
      </c>
    </row>
    <row r="127">
      <c r="G127">
        <f>IF(AND(E127="",F127=""),"",G126+IFERROR(E127,0)-IFERROR(F127,0))</f>
        <v/>
      </c>
    </row>
    <row r="128">
      <c r="G128">
        <f>IF(AND(E128="",F128=""),"",G127+IFERROR(E128,0)-IFERROR(F128,0))</f>
        <v/>
      </c>
    </row>
    <row r="129">
      <c r="G129">
        <f>IF(AND(E129="",F129=""),"",G128+IFERROR(E129,0)-IFERROR(F129,0))</f>
        <v/>
      </c>
    </row>
    <row r="130">
      <c r="G130">
        <f>IF(AND(E130="",F130=""),"",G129+IFERROR(E130,0)-IFERROR(F130,0))</f>
        <v/>
      </c>
    </row>
    <row r="131">
      <c r="G131">
        <f>IF(AND(E131="",F131=""),"",G130+IFERROR(E131,0)-IFERROR(F131,0))</f>
        <v/>
      </c>
    </row>
    <row r="132">
      <c r="G132">
        <f>IF(AND(E132="",F132=""),"",G131+IFERROR(E132,0)-IFERROR(F132,0))</f>
        <v/>
      </c>
    </row>
    <row r="133">
      <c r="G133">
        <f>IF(AND(E133="",F133=""),"",G132+IFERROR(E133,0)-IFERROR(F133,0))</f>
        <v/>
      </c>
    </row>
    <row r="134">
      <c r="G134">
        <f>IF(AND(E134="",F134=""),"",G133+IFERROR(E134,0)-IFERROR(F134,0))</f>
        <v/>
      </c>
    </row>
    <row r="135">
      <c r="G135">
        <f>IF(AND(E135="",F135=""),"",G134+IFERROR(E135,0)-IFERROR(F135,0))</f>
        <v/>
      </c>
    </row>
    <row r="136">
      <c r="G136">
        <f>IF(AND(E136="",F136=""),"",G135+IFERROR(E136,0)-IFERROR(F136,0))</f>
        <v/>
      </c>
    </row>
    <row r="137">
      <c r="G137">
        <f>IF(AND(E137="",F137=""),"",G136+IFERROR(E137,0)-IFERROR(F137,0))</f>
        <v/>
      </c>
    </row>
    <row r="138">
      <c r="G138">
        <f>IF(AND(E138="",F138=""),"",G137+IFERROR(E138,0)-IFERROR(F138,0))</f>
        <v/>
      </c>
    </row>
    <row r="139">
      <c r="G139">
        <f>IF(AND(E139="",F139=""),"",G138+IFERROR(E139,0)-IFERROR(F139,0))</f>
        <v/>
      </c>
    </row>
    <row r="140">
      <c r="G140">
        <f>IF(AND(E140="",F140=""),"",G139+IFERROR(E140,0)-IFERROR(F140,0))</f>
        <v/>
      </c>
    </row>
    <row r="141">
      <c r="G141">
        <f>IF(AND(E141="",F141=""),"",G140+IFERROR(E141,0)-IFERROR(F141,0))</f>
        <v/>
      </c>
    </row>
    <row r="142">
      <c r="G142">
        <f>IF(AND(E142="",F142=""),"",G141+IFERROR(E142,0)-IFERROR(F142,0))</f>
        <v/>
      </c>
    </row>
    <row r="143">
      <c r="G143">
        <f>IF(AND(E143="",F143=""),"",G142+IFERROR(E143,0)-IFERROR(F143,0))</f>
        <v/>
      </c>
    </row>
    <row r="144">
      <c r="G144">
        <f>IF(AND(E144="",F144=""),"",G143+IFERROR(E144,0)-IFERROR(F144,0))</f>
        <v/>
      </c>
    </row>
    <row r="145">
      <c r="G145">
        <f>IF(AND(E145="",F145=""),"",G144+IFERROR(E145,0)-IFERROR(F145,0))</f>
        <v/>
      </c>
    </row>
    <row r="146">
      <c r="G146">
        <f>IF(AND(E146="",F146=""),"",G145+IFERROR(E146,0)-IFERROR(F146,0))</f>
        <v/>
      </c>
    </row>
    <row r="147">
      <c r="G147">
        <f>IF(AND(E147="",F147=""),"",G146+IFERROR(E147,0)-IFERROR(F147,0))</f>
        <v/>
      </c>
    </row>
    <row r="148">
      <c r="G148">
        <f>IF(AND(E148="",F148=""),"",G147+IFERROR(E148,0)-IFERROR(F148,0))</f>
        <v/>
      </c>
    </row>
    <row r="149">
      <c r="G149">
        <f>IF(AND(E149="",F149=""),"",G148+IFERROR(E149,0)-IFERROR(F149,0))</f>
        <v/>
      </c>
    </row>
    <row r="150">
      <c r="G150">
        <f>IF(AND(E150="",F150=""),"",G149+IFERROR(E150,0)-IFERROR(F150,0))</f>
        <v/>
      </c>
    </row>
    <row r="151">
      <c r="G151">
        <f>IF(AND(E151="",F151=""),"",G150+IFERROR(E151,0)-IFERROR(F151,0))</f>
        <v/>
      </c>
    </row>
    <row r="152">
      <c r="G152">
        <f>IF(AND(E152="",F152=""),"",G151+IFERROR(E152,0)-IFERROR(F152,0))</f>
        <v/>
      </c>
    </row>
    <row r="153">
      <c r="G153">
        <f>IF(AND(E153="",F153=""),"",G152+IFERROR(E153,0)-IFERROR(F153,0))</f>
        <v/>
      </c>
    </row>
    <row r="154">
      <c r="G154">
        <f>IF(AND(E154="",F154=""),"",G153+IFERROR(E154,0)-IFERROR(F154,0))</f>
        <v/>
      </c>
    </row>
    <row r="155">
      <c r="G155">
        <f>IF(AND(E155="",F155=""),"",G154+IFERROR(E155,0)-IFERROR(F155,0))</f>
        <v/>
      </c>
    </row>
    <row r="156">
      <c r="G156">
        <f>IF(AND(E156="",F156=""),"",G155+IFERROR(E156,0)-IFERROR(F156,0))</f>
        <v/>
      </c>
    </row>
    <row r="157">
      <c r="G157">
        <f>IF(AND(E157="",F157=""),"",G156+IFERROR(E157,0)-IFERROR(F157,0))</f>
        <v/>
      </c>
    </row>
    <row r="158">
      <c r="G158">
        <f>IF(AND(E158="",F158=""),"",G157+IFERROR(E158,0)-IFERROR(F158,0))</f>
        <v/>
      </c>
    </row>
    <row r="159">
      <c r="G159">
        <f>IF(AND(E159="",F159=""),"",G158+IFERROR(E159,0)-IFERROR(F159,0))</f>
        <v/>
      </c>
    </row>
    <row r="160">
      <c r="G160">
        <f>IF(AND(E160="",F160=""),"",G159+IFERROR(E160,0)-IFERROR(F160,0))</f>
        <v/>
      </c>
    </row>
    <row r="161">
      <c r="G161">
        <f>IF(AND(E161="",F161=""),"",G160+IFERROR(E161,0)-IFERROR(F161,0))</f>
        <v/>
      </c>
    </row>
    <row r="162">
      <c r="G162">
        <f>IF(AND(E162="",F162=""),"",G161+IFERROR(E162,0)-IFERROR(F162,0))</f>
        <v/>
      </c>
    </row>
    <row r="163">
      <c r="G163">
        <f>IF(AND(E163="",F163=""),"",G162+IFERROR(E163,0)-IFERROR(F163,0))</f>
        <v/>
      </c>
    </row>
    <row r="164">
      <c r="G164">
        <f>IF(AND(E164="",F164=""),"",G163+IFERROR(E164,0)-IFERROR(F164,0))</f>
        <v/>
      </c>
    </row>
    <row r="165">
      <c r="G165">
        <f>IF(AND(E165="",F165=""),"",G164+IFERROR(E165,0)-IFERROR(F165,0))</f>
        <v/>
      </c>
    </row>
    <row r="166">
      <c r="G166">
        <f>IF(AND(E166="",F166=""),"",G165+IFERROR(E166,0)-IFERROR(F166,0))</f>
        <v/>
      </c>
    </row>
    <row r="167">
      <c r="G167">
        <f>IF(AND(E167="",F167=""),"",G166+IFERROR(E167,0)-IFERROR(F167,0))</f>
        <v/>
      </c>
    </row>
    <row r="168">
      <c r="G168">
        <f>IF(AND(E168="",F168=""),"",G167+IFERROR(E168,0)-IFERROR(F168,0))</f>
        <v/>
      </c>
    </row>
    <row r="169">
      <c r="G169">
        <f>IF(AND(E169="",F169=""),"",G168+IFERROR(E169,0)-IFERROR(F169,0))</f>
        <v/>
      </c>
    </row>
    <row r="170">
      <c r="G170">
        <f>IF(AND(E170="",F170=""),"",G169+IFERROR(E170,0)-IFERROR(F170,0))</f>
        <v/>
      </c>
    </row>
    <row r="171">
      <c r="G171">
        <f>IF(AND(E171="",F171=""),"",G170+IFERROR(E171,0)-IFERROR(F171,0))</f>
        <v/>
      </c>
    </row>
    <row r="172">
      <c r="G172">
        <f>IF(AND(E172="",F172=""),"",G171+IFERROR(E172,0)-IFERROR(F172,0))</f>
        <v/>
      </c>
    </row>
    <row r="173">
      <c r="G173">
        <f>IF(AND(E173="",F173=""),"",G172+IFERROR(E173,0)-IFERROR(F173,0))</f>
        <v/>
      </c>
    </row>
    <row r="174">
      <c r="G174">
        <f>IF(AND(E174="",F174=""),"",G173+IFERROR(E174,0)-IFERROR(F174,0))</f>
        <v/>
      </c>
    </row>
    <row r="175">
      <c r="G175">
        <f>IF(AND(E175="",F175=""),"",G174+IFERROR(E175,0)-IFERROR(F175,0))</f>
        <v/>
      </c>
    </row>
    <row r="176">
      <c r="G176">
        <f>IF(AND(E176="",F176=""),"",G175+IFERROR(E176,0)-IFERROR(F176,0))</f>
        <v/>
      </c>
    </row>
    <row r="177">
      <c r="G177">
        <f>IF(AND(E177="",F177=""),"",G176+IFERROR(E177,0)-IFERROR(F177,0))</f>
        <v/>
      </c>
    </row>
    <row r="178">
      <c r="G178">
        <f>IF(AND(E178="",F178=""),"",G177+IFERROR(E178,0)-IFERROR(F178,0))</f>
        <v/>
      </c>
    </row>
    <row r="179">
      <c r="G179">
        <f>IF(AND(E179="",F179=""),"",G178+IFERROR(E179,0)-IFERROR(F179,0))</f>
        <v/>
      </c>
    </row>
    <row r="180">
      <c r="G180">
        <f>IF(AND(E180="",F180=""),"",G179+IFERROR(E180,0)-IFERROR(F180,0))</f>
        <v/>
      </c>
    </row>
    <row r="181">
      <c r="G181">
        <f>IF(AND(E181="",F181=""),"",G180+IFERROR(E181,0)-IFERROR(F181,0))</f>
        <v/>
      </c>
    </row>
    <row r="182">
      <c r="G182">
        <f>IF(AND(E182="",F182=""),"",G181+IFERROR(E182,0)-IFERROR(F182,0))</f>
        <v/>
      </c>
    </row>
    <row r="183">
      <c r="G183">
        <f>IF(AND(E183="",F183=""),"",G182+IFERROR(E183,0)-IFERROR(F183,0))</f>
        <v/>
      </c>
    </row>
    <row r="184">
      <c r="G184">
        <f>IF(AND(E184="",F184=""),"",G183+IFERROR(E184,0)-IFERROR(F184,0))</f>
        <v/>
      </c>
    </row>
    <row r="185">
      <c r="G185">
        <f>IF(AND(E185="",F185=""),"",G184+IFERROR(E185,0)-IFERROR(F185,0))</f>
        <v/>
      </c>
    </row>
    <row r="186">
      <c r="G186">
        <f>IF(AND(E186="",F186=""),"",G185+IFERROR(E186,0)-IFERROR(F186,0))</f>
        <v/>
      </c>
    </row>
    <row r="187">
      <c r="G187">
        <f>IF(AND(E187="",F187=""),"",G186+IFERROR(E187,0)-IFERROR(F187,0))</f>
        <v/>
      </c>
    </row>
    <row r="188">
      <c r="G188">
        <f>IF(AND(E188="",F188=""),"",G187+IFERROR(E188,0)-IFERROR(F188,0))</f>
        <v/>
      </c>
    </row>
    <row r="189">
      <c r="G189">
        <f>IF(AND(E189="",F189=""),"",G188+IFERROR(E189,0)-IFERROR(F189,0))</f>
        <v/>
      </c>
    </row>
    <row r="190">
      <c r="G190">
        <f>IF(AND(E190="",F190=""),"",G189+IFERROR(E190,0)-IFERROR(F190,0))</f>
        <v/>
      </c>
    </row>
    <row r="191">
      <c r="G191">
        <f>IF(AND(E191="",F191=""),"",G190+IFERROR(E191,0)-IFERROR(F191,0))</f>
        <v/>
      </c>
    </row>
    <row r="192">
      <c r="G192">
        <f>IF(AND(E192="",F192=""),"",G191+IFERROR(E192,0)-IFERROR(F192,0))</f>
        <v/>
      </c>
    </row>
    <row r="193">
      <c r="G193">
        <f>IF(AND(E193="",F193=""),"",G192+IFERROR(E193,0)-IFERROR(F193,0))</f>
        <v/>
      </c>
    </row>
    <row r="194">
      <c r="G194">
        <f>IF(AND(E194="",F194=""),"",G193+IFERROR(E194,0)-IFERROR(F194,0))</f>
        <v/>
      </c>
    </row>
    <row r="195">
      <c r="G195">
        <f>IF(AND(E195="",F195=""),"",G194+IFERROR(E195,0)-IFERROR(F195,0))</f>
        <v/>
      </c>
    </row>
    <row r="196">
      <c r="G196">
        <f>IF(AND(E196="",F196=""),"",G195+IFERROR(E196,0)-IFERROR(F196,0))</f>
        <v/>
      </c>
    </row>
    <row r="197">
      <c r="G197">
        <f>IF(AND(E197="",F197=""),"",G196+IFERROR(E197,0)-IFERROR(F197,0))</f>
        <v/>
      </c>
    </row>
    <row r="198">
      <c r="G198">
        <f>IF(AND(E198="",F198=""),"",G197+IFERROR(E198,0)-IFERROR(F198,0))</f>
        <v/>
      </c>
    </row>
    <row r="199">
      <c r="G199">
        <f>IF(AND(E199="",F199=""),"",G198+IFERROR(E199,0)-IFERROR(F199,0))</f>
        <v/>
      </c>
    </row>
    <row r="200">
      <c r="G200">
        <f>IF(AND(E200="",F200=""),"",G199+IFERROR(E200,0)-IFERROR(F200,0))</f>
        <v/>
      </c>
    </row>
    <row r="201">
      <c r="G201">
        <f>IF(AND(E201="",F201=""),"",G200+IFERROR(E201,0)-IFERROR(F201,0))</f>
        <v/>
      </c>
    </row>
    <row r="202">
      <c r="G202">
        <f>IF(AND(E202="",F202=""),"",G201+IFERROR(E202,0)-IFERROR(F202,0))</f>
        <v/>
      </c>
    </row>
    <row r="203">
      <c r="G203">
        <f>IF(AND(E203="",F203=""),"",G202+IFERROR(E203,0)-IFERROR(F203,0))</f>
        <v/>
      </c>
    </row>
    <row r="204">
      <c r="G204">
        <f>IF(AND(E204="",F204=""),"",G203+IFERROR(E204,0)-IFERROR(F204,0))</f>
        <v/>
      </c>
    </row>
    <row r="205">
      <c r="G205">
        <f>IF(AND(E205="",F205=""),"",G204+IFERROR(E205,0)-IFERROR(F205,0))</f>
        <v/>
      </c>
    </row>
    <row r="206">
      <c r="G206">
        <f>IF(AND(E206="",F206=""),"",G205+IFERROR(E206,0)-IFERROR(F206,0))</f>
        <v/>
      </c>
    </row>
    <row r="207">
      <c r="G207">
        <f>IF(AND(E207="",F207=""),"",G206+IFERROR(E207,0)-IFERROR(F207,0))</f>
        <v/>
      </c>
    </row>
  </sheetData>
  <mergeCells count="5">
    <mergeCell ref="B6:I6"/>
    <mergeCell ref="B2:I2"/>
    <mergeCell ref="B56:D56"/>
    <mergeCell ref="B1:I1"/>
    <mergeCell ref="B4:C4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L55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1.51" customWidth="1" style="109" min="1" max="1"/>
    <col width="13" customWidth="1" style="109" min="2" max="2"/>
    <col width="14" customWidth="1" style="109" min="3" max="4"/>
    <col width="22" customWidth="1" style="109" min="5" max="5"/>
    <col width="16" customWidth="1" style="109" min="6" max="6"/>
    <col width="14" customWidth="1" style="109" min="7" max="8"/>
    <col width="1.51" customWidth="1" style="109" min="9" max="9"/>
  </cols>
  <sheetData>
    <row r="1" ht="42" customHeight="1" s="110">
      <c r="A1" s="111" t="n"/>
      <c r="B1" s="112" t="inlineStr">
        <is>
          <t xml:space="preserve">  CONTAS A PAGAR E A RECEBER</t>
        </is>
      </c>
      <c r="C1" s="113" t="n"/>
      <c r="D1" s="113" t="n"/>
      <c r="E1" s="113" t="n"/>
      <c r="F1" s="113" t="n"/>
      <c r="G1" s="113" t="n"/>
      <c r="H1" s="113" t="n"/>
      <c r="I1" s="111" t="n"/>
      <c r="J1" s="111" t="n"/>
    </row>
    <row r="2" ht="19.5" customHeight="1" s="110">
      <c r="A2" s="111" t="n"/>
      <c r="B2" s="114" t="inlineStr">
        <is>
          <t xml:space="preserve">  Controle de vencimentos, status e valores em aberto</t>
        </is>
      </c>
      <c r="C2" s="113" t="n"/>
      <c r="D2" s="113" t="n"/>
      <c r="E2" s="113" t="n"/>
      <c r="F2" s="113" t="n"/>
      <c r="G2" s="113" t="n"/>
      <c r="H2" s="113" t="n"/>
      <c r="I2" s="111" t="n"/>
      <c r="J2" s="111" t="n"/>
    </row>
    <row r="3" ht="7.5" customHeight="1" s="110">
      <c r="A3" s="111" t="n"/>
      <c r="B3" s="111" t="n"/>
      <c r="C3" s="111" t="n"/>
      <c r="D3" s="111" t="n"/>
      <c r="E3" s="111" t="n"/>
      <c r="F3" s="111" t="n"/>
      <c r="G3" s="111" t="n"/>
      <c r="H3" s="111" t="n"/>
      <c r="I3" s="111" t="n"/>
      <c r="J3" s="111" t="n"/>
      <c r="K3" s="111" t="n"/>
      <c r="L3" s="111" t="n"/>
    </row>
    <row r="4" ht="24" customHeight="1" s="110">
      <c r="A4" s="111" t="n"/>
      <c r="B4" s="150" t="inlineStr">
        <is>
          <t xml:space="preserve">  A RECEBER</t>
        </is>
      </c>
      <c r="C4" s="117" t="n"/>
      <c r="D4" s="117" t="n"/>
      <c r="E4" s="117" t="n"/>
      <c r="F4" s="117" t="n"/>
      <c r="G4" s="117" t="n"/>
      <c r="H4" s="117" t="n"/>
      <c r="I4" s="111" t="n"/>
      <c r="J4" s="111" t="n"/>
    </row>
    <row r="5" ht="21" customHeight="1" s="110">
      <c r="A5" s="111" t="n"/>
      <c r="B5" s="157" t="inlineStr">
        <is>
          <t>VENCIMENTO</t>
        </is>
      </c>
      <c r="C5" s="158" t="inlineStr">
        <is>
          <t>CLIENTE / FORNECEDOR</t>
        </is>
      </c>
      <c r="D5" s="117" t="n"/>
      <c r="E5" s="179" t="inlineStr">
        <is>
          <t>DESCRIÇÃO</t>
        </is>
      </c>
      <c r="F5" s="180" t="inlineStr">
        <is>
          <t>VALOR</t>
        </is>
      </c>
      <c r="G5" s="157" t="inlineStr">
        <is>
          <t>STATUS</t>
        </is>
      </c>
      <c r="H5" s="157" t="inlineStr">
        <is>
          <t>DATA PGTO</t>
        </is>
      </c>
      <c r="I5" s="111" t="n"/>
      <c r="J5" s="111" t="n"/>
    </row>
    <row r="6" ht="21" customHeight="1" s="110">
      <c r="A6" s="111" t="n"/>
      <c r="B6" s="136" t="inlineStr">
        <is>
          <t>10/05/2026</t>
        </is>
      </c>
      <c r="C6" s="137" t="inlineStr">
        <is>
          <t>Cliente ABC</t>
        </is>
      </c>
      <c r="D6" s="123" t="n"/>
      <c r="E6" s="138" t="inlineStr">
        <is>
          <t>NF 001 : Serviços</t>
        </is>
      </c>
      <c r="F6" s="181" t="n">
        <v>1500</v>
      </c>
      <c r="G6" s="182" t="inlineStr">
        <is>
          <t>PENDENTE</t>
        </is>
      </c>
      <c r="H6" s="136" t="n"/>
      <c r="I6" s="111" t="n"/>
      <c r="J6" s="111" t="n"/>
    </row>
    <row r="7" ht="21" customHeight="1" s="110">
      <c r="A7" s="111" t="n"/>
      <c r="B7" s="142" t="inlineStr">
        <is>
          <t>15/05/2026</t>
        </is>
      </c>
      <c r="C7" s="143" t="inlineStr">
        <is>
          <t>Cliente XYZ</t>
        </is>
      </c>
      <c r="D7" s="123" t="n"/>
      <c r="E7" s="144" t="inlineStr">
        <is>
          <t>NF 002 : Produtos</t>
        </is>
      </c>
      <c r="F7" s="183" t="n">
        <v>3200</v>
      </c>
      <c r="G7" s="184" t="inlineStr">
        <is>
          <t>RECEBIDO</t>
        </is>
      </c>
      <c r="H7" s="142" t="inlineStr">
        <is>
          <t>14/05/2026</t>
        </is>
      </c>
      <c r="I7" s="111" t="n"/>
      <c r="J7" s="111" t="n"/>
    </row>
    <row r="8" ht="21" customHeight="1" s="110">
      <c r="A8" s="111" t="n"/>
      <c r="B8" s="136" t="inlineStr">
        <is>
          <t>20/05/2026</t>
        </is>
      </c>
      <c r="C8" s="137" t="inlineStr">
        <is>
          <t>Cliente MNO</t>
        </is>
      </c>
      <c r="D8" s="123" t="n"/>
      <c r="E8" s="138" t="inlineStr">
        <is>
          <t>NF 003 : Consultoria</t>
        </is>
      </c>
      <c r="F8" s="181" t="n">
        <v>800</v>
      </c>
      <c r="G8" s="185" t="inlineStr">
        <is>
          <t>VENCIDO</t>
        </is>
      </c>
      <c r="H8" s="136" t="n"/>
      <c r="I8" s="111" t="n"/>
      <c r="J8" s="111" t="n"/>
    </row>
    <row r="9" ht="21" customHeight="1" s="110">
      <c r="A9" s="111" t="n"/>
      <c r="B9" s="186" t="n"/>
      <c r="C9" s="187" t="n"/>
      <c r="D9" s="123" t="n"/>
      <c r="E9" s="186" t="n"/>
      <c r="F9" s="188" t="n"/>
      <c r="G9" s="186" t="n"/>
      <c r="H9" s="186" t="n"/>
      <c r="I9" s="111" t="n"/>
      <c r="J9" s="111" t="n"/>
    </row>
    <row r="10" ht="21" customHeight="1" s="110">
      <c r="A10" s="111" t="n"/>
      <c r="B10" s="189" t="n"/>
      <c r="C10" s="190" t="n"/>
      <c r="D10" s="123" t="n"/>
      <c r="E10" s="189" t="n"/>
      <c r="F10" s="191" t="n"/>
      <c r="G10" s="189" t="n"/>
      <c r="H10" s="189" t="n"/>
      <c r="I10" s="111" t="n"/>
      <c r="J10" s="111" t="n"/>
    </row>
    <row r="11" ht="21" customHeight="1" s="110">
      <c r="A11" s="111" t="n"/>
      <c r="B11" s="186" t="n"/>
      <c r="C11" s="187" t="n"/>
      <c r="D11" s="123" t="n"/>
      <c r="E11" s="186" t="n"/>
      <c r="F11" s="188" t="n"/>
      <c r="G11" s="186" t="n"/>
      <c r="H11" s="186" t="n"/>
      <c r="I11" s="111" t="n"/>
      <c r="J11" s="111" t="n"/>
    </row>
    <row r="12" ht="21" customHeight="1" s="110">
      <c r="A12" s="111" t="n"/>
      <c r="B12" s="189" t="n"/>
      <c r="C12" s="190" t="n"/>
      <c r="D12" s="123" t="n"/>
      <c r="E12" s="189" t="n"/>
      <c r="F12" s="191" t="n"/>
      <c r="G12" s="189" t="n"/>
      <c r="H12" s="189" t="n"/>
      <c r="I12" s="111" t="n"/>
      <c r="J12" s="111" t="n"/>
    </row>
    <row r="13" ht="21" customHeight="1" s="110">
      <c r="A13" s="111" t="n"/>
      <c r="B13" s="186" t="n"/>
      <c r="C13" s="187" t="n"/>
      <c r="D13" s="123" t="n"/>
      <c r="E13" s="186" t="n"/>
      <c r="F13" s="188" t="n"/>
      <c r="G13" s="186" t="n"/>
      <c r="H13" s="186" t="n"/>
      <c r="I13" s="111" t="n"/>
      <c r="J13" s="111" t="n"/>
    </row>
    <row r="14" ht="21" customHeight="1" s="110">
      <c r="A14" s="111" t="n"/>
      <c r="B14" s="189" t="n"/>
      <c r="C14" s="190" t="n"/>
      <c r="D14" s="123" t="n"/>
      <c r="E14" s="189" t="n"/>
      <c r="F14" s="191" t="n"/>
      <c r="G14" s="189" t="n"/>
      <c r="H14" s="189" t="n"/>
      <c r="I14" s="111" t="n"/>
      <c r="J14" s="111" t="n"/>
    </row>
    <row r="15" ht="21" customHeight="1" s="110">
      <c r="A15" s="111" t="n"/>
      <c r="B15" s="186" t="n"/>
      <c r="C15" s="187" t="n"/>
      <c r="D15" s="123" t="n"/>
      <c r="E15" s="186" t="n"/>
      <c r="F15" s="188" t="n"/>
      <c r="G15" s="186" t="n"/>
      <c r="H15" s="186" t="n"/>
      <c r="I15" s="111" t="n"/>
      <c r="J15" s="111" t="n"/>
    </row>
    <row r="16" ht="7.5" customHeight="1" s="110">
      <c r="A16" s="111" t="n"/>
      <c r="B16" s="111" t="n"/>
      <c r="C16" s="111" t="n"/>
      <c r="D16" s="111" t="n"/>
      <c r="E16" s="111" t="n"/>
      <c r="F16" s="111" t="n"/>
      <c r="G16" s="111" t="n"/>
      <c r="H16" s="111" t="n"/>
      <c r="I16" s="111" t="n"/>
      <c r="J16" s="111" t="n"/>
      <c r="K16" s="111" t="n"/>
      <c r="L16" s="111" t="n"/>
    </row>
    <row r="17" ht="25.5" customHeight="1" s="110">
      <c r="A17" s="111" t="n"/>
      <c r="B17" s="173" t="inlineStr">
        <is>
          <t xml:space="preserve">  TOTAL EM ABERTO : A RECEBER</t>
        </is>
      </c>
      <c r="C17" s="117" t="n"/>
      <c r="D17" s="117" t="n"/>
      <c r="E17" s="174" t="n"/>
      <c r="F17" s="175">
        <f>SUMIF(G6:G15,"PENDENTE",F6:F15)+SUMIF(G6:G15,"VENCIDO",F6:F15)</f>
        <v/>
      </c>
      <c r="G17" s="192" t="n"/>
      <c r="H17" s="192" t="n"/>
      <c r="I17" s="111" t="n"/>
      <c r="J17" s="111" t="n"/>
    </row>
    <row r="18" ht="15" customHeight="1" s="110">
      <c r="A18" s="111" t="n"/>
      <c r="B18" s="111" t="n"/>
      <c r="C18" s="111" t="n"/>
      <c r="D18" s="111" t="n"/>
      <c r="E18" s="111" t="n"/>
      <c r="F18" s="111" t="n"/>
      <c r="G18" s="111" t="n"/>
      <c r="H18" s="111" t="n"/>
      <c r="I18" s="111" t="n"/>
      <c r="J18" s="111" t="n"/>
    </row>
    <row r="19" ht="15.75" customHeight="1" s="110">
      <c r="A19" s="111" t="n"/>
      <c r="B19" s="111" t="n"/>
      <c r="C19" s="111" t="n"/>
      <c r="D19" s="111" t="n"/>
      <c r="E19" s="111" t="n"/>
      <c r="F19" s="111" t="n"/>
      <c r="G19" s="111" t="n"/>
      <c r="H19" s="111" t="n"/>
      <c r="I19" s="111" t="n"/>
      <c r="J19" s="111" t="n"/>
      <c r="K19" s="111" t="n"/>
      <c r="L19" s="111" t="n"/>
    </row>
    <row r="20" ht="24" customHeight="1" s="110">
      <c r="A20" s="111" t="n"/>
      <c r="B20" s="151" t="inlineStr">
        <is>
          <t xml:space="preserve">  A PAGAR</t>
        </is>
      </c>
      <c r="C20" s="119" t="n"/>
      <c r="D20" s="119" t="n"/>
      <c r="E20" s="119" t="n"/>
      <c r="F20" s="119" t="n"/>
      <c r="G20" s="119" t="n"/>
      <c r="H20" s="119" t="n"/>
      <c r="I20" s="111" t="n"/>
      <c r="J20" s="111" t="n"/>
    </row>
    <row r="21" ht="21" customHeight="1" s="110">
      <c r="A21" s="111" t="n"/>
      <c r="B21" s="161" t="inlineStr">
        <is>
          <t>VENCIMENTO</t>
        </is>
      </c>
      <c r="C21" s="162" t="inlineStr">
        <is>
          <t>CLIENTE / FORNECEDOR</t>
        </is>
      </c>
      <c r="D21" s="119" t="n"/>
      <c r="E21" s="193" t="inlineStr">
        <is>
          <t>DESCRIÇÃO</t>
        </is>
      </c>
      <c r="F21" s="194" t="inlineStr">
        <is>
          <t>VALOR</t>
        </is>
      </c>
      <c r="G21" s="161" t="inlineStr">
        <is>
          <t>STATUS</t>
        </is>
      </c>
      <c r="H21" s="161" t="inlineStr">
        <is>
          <t>DATA PGTO</t>
        </is>
      </c>
      <c r="I21" s="111" t="n"/>
      <c r="J21" s="111" t="n"/>
    </row>
    <row r="22" ht="21" customHeight="1" s="110">
      <c r="A22" s="111" t="n"/>
      <c r="B22" s="136" t="inlineStr">
        <is>
          <t>05/05/2026</t>
        </is>
      </c>
      <c r="C22" s="137" t="inlineStr">
        <is>
          <t>Fornecedor A</t>
        </is>
      </c>
      <c r="D22" s="123" t="n"/>
      <c r="E22" s="138" t="inlineStr">
        <is>
          <t>Compra mercadorias</t>
        </is>
      </c>
      <c r="F22" s="181" t="n">
        <v>2500</v>
      </c>
      <c r="G22" s="184" t="inlineStr">
        <is>
          <t>PAGO</t>
        </is>
      </c>
      <c r="H22" s="136" t="inlineStr">
        <is>
          <t>05/05/2026</t>
        </is>
      </c>
      <c r="I22" s="111" t="n"/>
      <c r="J22" s="111" t="n"/>
    </row>
    <row r="23" ht="21" customHeight="1" s="110">
      <c r="A23" s="111" t="n"/>
      <c r="B23" s="142" t="inlineStr">
        <is>
          <t>12/05/2026</t>
        </is>
      </c>
      <c r="C23" s="143" t="inlineStr">
        <is>
          <t>Imobiliária Central</t>
        </is>
      </c>
      <c r="D23" s="123" t="n"/>
      <c r="E23" s="144" t="inlineStr">
        <is>
          <t>Aluguel maio</t>
        </is>
      </c>
      <c r="F23" s="183" t="n">
        <v>1200</v>
      </c>
      <c r="G23" s="182" t="inlineStr">
        <is>
          <t>PENDENTE</t>
        </is>
      </c>
      <c r="H23" s="142" t="n"/>
      <c r="I23" s="111" t="n"/>
      <c r="J23" s="111" t="n"/>
    </row>
    <row r="24" ht="21" customHeight="1" s="110">
      <c r="A24" s="111" t="n"/>
      <c r="B24" s="136" t="inlineStr">
        <is>
          <t>20/05/2026</t>
        </is>
      </c>
      <c r="C24" s="137" t="inlineStr">
        <is>
          <t>CPFL Energia</t>
        </is>
      </c>
      <c r="D24" s="123" t="n"/>
      <c r="E24" s="138" t="inlineStr">
        <is>
          <t>Conta maio</t>
        </is>
      </c>
      <c r="F24" s="181" t="n">
        <v>280</v>
      </c>
      <c r="G24" s="182" t="inlineStr">
        <is>
          <t>PENDENTE</t>
        </is>
      </c>
      <c r="H24" s="136" t="n"/>
      <c r="I24" s="111" t="n"/>
      <c r="J24" s="111" t="n"/>
    </row>
    <row r="25" ht="21" customHeight="1" s="110">
      <c r="A25" s="111" t="n"/>
      <c r="B25" s="186" t="n"/>
      <c r="C25" s="187" t="n"/>
      <c r="D25" s="123" t="n"/>
      <c r="E25" s="186" t="n"/>
      <c r="F25" s="188" t="n"/>
      <c r="G25" s="186" t="n"/>
      <c r="H25" s="186" t="n"/>
      <c r="I25" s="111" t="n"/>
      <c r="J25" s="111" t="n"/>
    </row>
    <row r="26" ht="21" customHeight="1" s="110">
      <c r="A26" s="111" t="n"/>
      <c r="B26" s="189" t="n"/>
      <c r="C26" s="190" t="n"/>
      <c r="D26" s="123" t="n"/>
      <c r="E26" s="189" t="n"/>
      <c r="F26" s="191" t="n"/>
      <c r="G26" s="189" t="n"/>
      <c r="H26" s="189" t="n"/>
      <c r="I26" s="111" t="n"/>
      <c r="J26" s="111" t="n"/>
    </row>
    <row r="27" ht="21" customHeight="1" s="110">
      <c r="A27" s="111" t="n"/>
      <c r="B27" s="186" t="n"/>
      <c r="C27" s="187" t="n"/>
      <c r="D27" s="123" t="n"/>
      <c r="E27" s="186" t="n"/>
      <c r="F27" s="188" t="n"/>
      <c r="G27" s="186" t="n"/>
      <c r="H27" s="186" t="n"/>
      <c r="I27" s="111" t="n"/>
      <c r="J27" s="111" t="n"/>
    </row>
    <row r="28" ht="21" customHeight="1" s="110">
      <c r="A28" s="111" t="n"/>
      <c r="B28" s="189" t="n"/>
      <c r="C28" s="190" t="n"/>
      <c r="D28" s="123" t="n"/>
      <c r="E28" s="189" t="n"/>
      <c r="F28" s="191" t="n"/>
      <c r="G28" s="189" t="n"/>
      <c r="H28" s="189" t="n"/>
      <c r="I28" s="111" t="n"/>
      <c r="J28" s="111" t="n"/>
    </row>
    <row r="29" ht="21" customHeight="1" s="110">
      <c r="A29" s="111" t="n"/>
      <c r="B29" s="186" t="n"/>
      <c r="C29" s="187" t="n"/>
      <c r="D29" s="123" t="n"/>
      <c r="E29" s="186" t="n"/>
      <c r="F29" s="188" t="n"/>
      <c r="G29" s="186" t="n"/>
      <c r="H29" s="186" t="n"/>
      <c r="I29" s="111" t="n"/>
      <c r="J29" s="111" t="n"/>
    </row>
    <row r="30" ht="21" customHeight="1" s="110">
      <c r="A30" s="111" t="n"/>
      <c r="B30" s="189" t="n"/>
      <c r="C30" s="190" t="n"/>
      <c r="D30" s="123" t="n"/>
      <c r="E30" s="189" t="n"/>
      <c r="F30" s="191" t="n"/>
      <c r="G30" s="189" t="n"/>
      <c r="H30" s="189" t="n"/>
      <c r="I30" s="111" t="n"/>
      <c r="J30" s="111" t="n"/>
    </row>
    <row r="31" ht="21" customHeight="1" s="110">
      <c r="A31" s="111" t="n"/>
      <c r="B31" s="186" t="n"/>
      <c r="C31" s="187" t="n"/>
      <c r="D31" s="123" t="n"/>
      <c r="E31" s="186" t="n"/>
      <c r="F31" s="188" t="n"/>
      <c r="G31" s="186" t="n"/>
      <c r="H31" s="186" t="n"/>
      <c r="I31" s="111" t="n"/>
      <c r="J31" s="111" t="n"/>
    </row>
    <row r="32" ht="7.5" customHeight="1" s="110">
      <c r="A32" s="111" t="n"/>
      <c r="B32" s="111" t="n"/>
      <c r="C32" s="111" t="n"/>
      <c r="D32" s="111" t="n"/>
      <c r="E32" s="111" t="n"/>
      <c r="F32" s="111" t="n"/>
      <c r="G32" s="111" t="n"/>
      <c r="H32" s="111" t="n"/>
      <c r="I32" s="111" t="n"/>
      <c r="J32" s="111" t="n"/>
      <c r="K32" s="111" t="n"/>
      <c r="L32" s="111" t="n"/>
    </row>
    <row r="33" ht="25.5" customHeight="1" s="110">
      <c r="A33" s="111" t="n"/>
      <c r="B33" s="195" t="inlineStr">
        <is>
          <t xml:space="preserve">  TOTAL EM ABERTO : A PAGAR</t>
        </is>
      </c>
      <c r="C33" s="119" t="n"/>
      <c r="D33" s="119" t="n"/>
      <c r="E33" s="196" t="n"/>
      <c r="F33" s="176">
        <f>SUMIF(G22:G31,"PENDENTE",F22:F31)+SUMIF(G22:G31,"VENCIDO",F22:F31)</f>
        <v/>
      </c>
      <c r="G33" s="197" t="n"/>
      <c r="H33" s="197" t="n"/>
      <c r="I33" s="111" t="n"/>
      <c r="J33" s="111" t="n"/>
    </row>
    <row r="34" ht="15" customHeight="1" s="110">
      <c r="A34" s="111" t="n"/>
      <c r="B34" s="111" t="n"/>
      <c r="C34" s="111" t="n"/>
      <c r="D34" s="111" t="n"/>
      <c r="E34" s="111" t="n"/>
      <c r="F34" s="111" t="n"/>
      <c r="G34" s="111" t="n"/>
      <c r="H34" s="111" t="n"/>
      <c r="I34" s="111" t="n"/>
      <c r="J34" s="111" t="n"/>
    </row>
    <row r="35" ht="15" customHeight="1" s="110">
      <c r="A35" s="111" t="n"/>
      <c r="B35" s="111" t="n"/>
      <c r="C35" s="111" t="n"/>
      <c r="D35" s="111" t="n"/>
      <c r="E35" s="111" t="n"/>
      <c r="F35" s="111" t="n"/>
      <c r="G35" s="111" t="n"/>
      <c r="H35" s="111" t="n"/>
      <c r="I35" s="111" t="n"/>
      <c r="J35" s="111" t="n"/>
    </row>
    <row r="36" ht="15" customHeight="1" s="110">
      <c r="A36" s="111" t="n"/>
      <c r="B36" s="111" t="n"/>
      <c r="C36" s="111" t="n"/>
      <c r="D36" s="111" t="n"/>
      <c r="E36" s="111" t="n"/>
      <c r="F36" s="111" t="n"/>
      <c r="G36" s="111" t="n"/>
      <c r="H36" s="111" t="n"/>
      <c r="I36" s="111" t="n"/>
      <c r="J36" s="111" t="n"/>
    </row>
    <row r="37" ht="15" customHeight="1" s="110">
      <c r="A37" s="111" t="n"/>
      <c r="B37" s="111" t="n"/>
      <c r="C37" s="111" t="n"/>
      <c r="D37" s="111" t="n"/>
      <c r="E37" s="111" t="n"/>
      <c r="F37" s="111" t="n"/>
      <c r="G37" s="111" t="n"/>
      <c r="H37" s="111" t="n"/>
      <c r="I37" s="111" t="n"/>
      <c r="J37" s="111" t="n"/>
    </row>
    <row r="38" ht="15" customHeight="1" s="110">
      <c r="A38" s="111" t="n"/>
      <c r="B38" s="111" t="n"/>
      <c r="C38" s="111" t="n"/>
      <c r="D38" s="111" t="n"/>
      <c r="E38" s="111" t="n"/>
      <c r="F38" s="111" t="n"/>
      <c r="G38" s="111" t="n"/>
      <c r="H38" s="111" t="n"/>
      <c r="I38" s="111" t="n"/>
      <c r="J38" s="111" t="n"/>
    </row>
    <row r="39" ht="15" customHeight="1" s="110">
      <c r="A39" s="111" t="n"/>
      <c r="B39" s="111" t="n"/>
      <c r="C39" s="111" t="n"/>
      <c r="D39" s="111" t="n"/>
      <c r="E39" s="111" t="n"/>
      <c r="F39" s="111" t="n"/>
      <c r="G39" s="111" t="n"/>
      <c r="H39" s="111" t="n"/>
      <c r="I39" s="111" t="n"/>
      <c r="J39" s="111" t="n"/>
    </row>
    <row r="40" ht="15" customHeight="1" s="110">
      <c r="A40" s="111" t="n"/>
      <c r="B40" s="111" t="n"/>
      <c r="C40" s="111" t="n"/>
      <c r="D40" s="111" t="n"/>
      <c r="E40" s="111" t="n"/>
      <c r="F40" s="111" t="n"/>
      <c r="G40" s="111" t="n"/>
      <c r="H40" s="111" t="n"/>
      <c r="I40" s="111" t="n"/>
      <c r="J40" s="111" t="n"/>
    </row>
    <row r="41" ht="15" customHeight="1" s="110">
      <c r="A41" s="111" t="n"/>
      <c r="B41" s="111" t="n"/>
      <c r="C41" s="111" t="n"/>
      <c r="D41" s="111" t="n"/>
      <c r="E41" s="111" t="n"/>
      <c r="F41" s="111" t="n"/>
      <c r="G41" s="111" t="n"/>
      <c r="H41" s="111" t="n"/>
      <c r="I41" s="111" t="n"/>
      <c r="J41" s="111" t="n"/>
    </row>
    <row r="42" ht="15" customHeight="1" s="110">
      <c r="A42" s="111" t="n"/>
      <c r="B42" s="111" t="n"/>
      <c r="C42" s="111" t="n"/>
      <c r="D42" s="111" t="n"/>
      <c r="E42" s="111" t="n"/>
      <c r="F42" s="111" t="n"/>
      <c r="G42" s="111" t="n"/>
      <c r="H42" s="111" t="n"/>
      <c r="I42" s="111" t="n"/>
      <c r="J42" s="111" t="n"/>
    </row>
    <row r="43" ht="15" customHeight="1" s="110">
      <c r="A43" s="111" t="n"/>
      <c r="B43" s="111" t="n"/>
      <c r="C43" s="111" t="n"/>
      <c r="D43" s="111" t="n"/>
      <c r="E43" s="111" t="n"/>
      <c r="F43" s="111" t="n"/>
      <c r="G43" s="111" t="n"/>
      <c r="H43" s="111" t="n"/>
      <c r="I43" s="111" t="n"/>
      <c r="J43" s="111" t="n"/>
    </row>
    <row r="44" ht="15" customHeight="1" s="110">
      <c r="A44" s="111" t="n"/>
      <c r="B44" s="111" t="n"/>
      <c r="C44" s="111" t="n"/>
      <c r="D44" s="111" t="n"/>
      <c r="E44" s="111" t="n"/>
      <c r="F44" s="111" t="n"/>
      <c r="G44" s="111" t="n"/>
      <c r="H44" s="111" t="n"/>
      <c r="I44" s="111" t="n"/>
      <c r="J44" s="111" t="n"/>
    </row>
    <row r="45" ht="15" customHeight="1" s="110">
      <c r="A45" s="111" t="n"/>
      <c r="B45" s="111" t="n"/>
      <c r="C45" s="111" t="n"/>
      <c r="D45" s="111" t="n"/>
      <c r="E45" s="111" t="n"/>
      <c r="F45" s="111" t="n"/>
      <c r="G45" s="111" t="n"/>
      <c r="H45" s="111" t="n"/>
      <c r="I45" s="111" t="n"/>
      <c r="J45" s="111" t="n"/>
    </row>
    <row r="46" ht="15" customHeight="1" s="110">
      <c r="A46" s="111" t="n"/>
      <c r="B46" s="111" t="n"/>
      <c r="C46" s="111" t="n"/>
      <c r="D46" s="111" t="n"/>
      <c r="E46" s="111" t="n"/>
      <c r="F46" s="111" t="n"/>
      <c r="G46" s="111" t="n"/>
      <c r="H46" s="111" t="n"/>
      <c r="I46" s="111" t="n"/>
      <c r="J46" s="111" t="n"/>
    </row>
    <row r="47" ht="15" customHeight="1" s="110">
      <c r="A47" s="111" t="n"/>
      <c r="B47" s="111" t="n"/>
      <c r="C47" s="111" t="n"/>
      <c r="D47" s="111" t="n"/>
      <c r="E47" s="111" t="n"/>
      <c r="F47" s="111" t="n"/>
      <c r="G47" s="111" t="n"/>
      <c r="H47" s="111" t="n"/>
      <c r="I47" s="111" t="n"/>
      <c r="J47" s="111" t="n"/>
    </row>
    <row r="48" ht="15" customHeight="1" s="110">
      <c r="A48" s="111" t="n"/>
      <c r="B48" s="111" t="n"/>
      <c r="C48" s="111" t="n"/>
      <c r="D48" s="111" t="n"/>
      <c r="E48" s="111" t="n"/>
      <c r="F48" s="111" t="n"/>
      <c r="G48" s="111" t="n"/>
      <c r="H48" s="111" t="n"/>
      <c r="I48" s="111" t="n"/>
      <c r="J48" s="111" t="n"/>
    </row>
    <row r="49" ht="15" customHeight="1" s="110">
      <c r="A49" s="111" t="n"/>
      <c r="B49" s="111" t="n"/>
      <c r="C49" s="111" t="n"/>
      <c r="D49" s="111" t="n"/>
      <c r="E49" s="111" t="n"/>
      <c r="F49" s="111" t="n"/>
      <c r="G49" s="111" t="n"/>
      <c r="H49" s="111" t="n"/>
      <c r="I49" s="111" t="n"/>
      <c r="J49" s="111" t="n"/>
    </row>
    <row r="50" ht="15" customHeight="1" s="110">
      <c r="A50" s="111" t="n"/>
      <c r="B50" s="111" t="n"/>
      <c r="C50" s="111" t="n"/>
      <c r="D50" s="111" t="n"/>
      <c r="E50" s="111" t="n"/>
      <c r="F50" s="111" t="n"/>
      <c r="G50" s="111" t="n"/>
      <c r="H50" s="111" t="n"/>
      <c r="I50" s="111" t="n"/>
      <c r="J50" s="111" t="n"/>
    </row>
    <row r="51" ht="15" customHeight="1" s="110">
      <c r="A51" s="111" t="n"/>
      <c r="B51" s="111" t="n"/>
      <c r="C51" s="111" t="n"/>
      <c r="D51" s="111" t="n"/>
      <c r="E51" s="111" t="n"/>
      <c r="F51" s="111" t="n"/>
      <c r="G51" s="111" t="n"/>
      <c r="H51" s="111" t="n"/>
      <c r="I51" s="111" t="n"/>
      <c r="J51" s="111" t="n"/>
    </row>
    <row r="52" ht="15" customHeight="1" s="110">
      <c r="A52" s="111" t="n"/>
      <c r="B52" s="111" t="n"/>
      <c r="C52" s="111" t="n"/>
      <c r="D52" s="111" t="n"/>
      <c r="E52" s="111" t="n"/>
      <c r="F52" s="111" t="n"/>
      <c r="G52" s="111" t="n"/>
      <c r="H52" s="111" t="n"/>
      <c r="I52" s="111" t="n"/>
      <c r="J52" s="111" t="n"/>
    </row>
    <row r="53" ht="15" customHeight="1" s="110">
      <c r="A53" s="111" t="n"/>
      <c r="B53" s="111" t="n"/>
      <c r="C53" s="111" t="n"/>
      <c r="D53" s="111" t="n"/>
      <c r="E53" s="111" t="n"/>
      <c r="F53" s="111" t="n"/>
      <c r="G53" s="111" t="n"/>
      <c r="H53" s="111" t="n"/>
      <c r="I53" s="111" t="n"/>
      <c r="J53" s="111" t="n"/>
    </row>
    <row r="54" ht="15" customHeight="1" s="110">
      <c r="A54" s="111" t="n"/>
      <c r="B54" s="111" t="n"/>
      <c r="C54" s="111" t="n"/>
      <c r="D54" s="111" t="n"/>
      <c r="E54" s="111" t="n"/>
      <c r="F54" s="111" t="n"/>
      <c r="G54" s="111" t="n"/>
      <c r="H54" s="111" t="n"/>
      <c r="I54" s="111" t="n"/>
      <c r="J54" s="111" t="n"/>
    </row>
    <row r="55" ht="15" customHeight="1" s="110">
      <c r="A55" s="111" t="n"/>
      <c r="B55" s="111" t="n"/>
      <c r="C55" s="111" t="n"/>
      <c r="D55" s="111" t="n"/>
      <c r="E55" s="111" t="n"/>
      <c r="F55" s="111" t="n"/>
      <c r="G55" s="111" t="n"/>
      <c r="H55" s="111" t="n"/>
      <c r="I55" s="111" t="n"/>
      <c r="J55" s="111" t="n"/>
    </row>
  </sheetData>
  <mergeCells count="28">
    <mergeCell ref="C6:D6"/>
    <mergeCell ref="C30:D30"/>
    <mergeCell ref="C24:D24"/>
    <mergeCell ref="C15:D15"/>
    <mergeCell ref="C5:D5"/>
    <mergeCell ref="C14:D14"/>
    <mergeCell ref="B33:E33"/>
    <mergeCell ref="C26:D26"/>
    <mergeCell ref="B20:H20"/>
    <mergeCell ref="C29:D29"/>
    <mergeCell ref="C10:D10"/>
    <mergeCell ref="B4:H4"/>
    <mergeCell ref="C25:D25"/>
    <mergeCell ref="C22:D22"/>
    <mergeCell ref="C9:D9"/>
    <mergeCell ref="C31:D31"/>
    <mergeCell ref="C12:D12"/>
    <mergeCell ref="C21:D21"/>
    <mergeCell ref="C11:D11"/>
    <mergeCell ref="C27:D27"/>
    <mergeCell ref="B2:H2"/>
    <mergeCell ref="C23:D23"/>
    <mergeCell ref="C8:D8"/>
    <mergeCell ref="B17:E17"/>
    <mergeCell ref="C7:D7"/>
    <mergeCell ref="B1:H1"/>
    <mergeCell ref="C28:D28"/>
    <mergeCell ref="C13:D13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outlinePr summaryBelow="1" summaryRight="1"/>
    <pageSetUpPr fitToPage="0"/>
  </sheetPr>
  <dimension ref="A1:L45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1.51" customWidth="1" style="109" min="1" max="1"/>
    <col width="10" customWidth="1" style="109" min="2" max="2"/>
    <col width="18" customWidth="1" style="109" min="3" max="4"/>
    <col width="8" customWidth="1" style="109" min="5" max="5"/>
    <col width="16" customWidth="1" style="109" min="6" max="6"/>
    <col width="14" customWidth="1" style="109" min="7" max="7"/>
    <col width="12" customWidth="1" style="109" min="8" max="8"/>
    <col width="14" customWidth="1" style="109" min="9" max="9"/>
    <col width="1.51" customWidth="1" style="109" min="10" max="10"/>
  </cols>
  <sheetData>
    <row r="1" ht="42" customHeight="1" s="110">
      <c r="A1" s="111" t="n"/>
      <c r="B1" s="112" t="inlineStr">
        <is>
          <t xml:space="preserve">  ESTOQUE</t>
        </is>
      </c>
      <c r="C1" s="113" t="n"/>
      <c r="D1" s="113" t="n"/>
      <c r="E1" s="113" t="n"/>
      <c r="F1" s="113" t="n"/>
      <c r="G1" s="113" t="n"/>
      <c r="H1" s="113" t="n"/>
      <c r="I1" s="111" t="n"/>
      <c r="J1" s="111" t="n"/>
    </row>
    <row r="2" ht="19.5" customHeight="1" s="110">
      <c r="A2" s="111" t="n"/>
      <c r="B2" s="114" t="inlineStr">
        <is>
          <t xml:space="preserve">  Controle de entradas, saídas e saldo de produtos</t>
        </is>
      </c>
      <c r="C2" s="113" t="n"/>
      <c r="D2" s="113" t="n"/>
      <c r="E2" s="113" t="n"/>
      <c r="F2" s="113" t="n"/>
      <c r="G2" s="113" t="n"/>
      <c r="H2" s="113" t="n"/>
      <c r="I2" s="111" t="n"/>
      <c r="J2" s="111" t="n"/>
    </row>
    <row r="3" ht="7.5" customHeight="1" s="110">
      <c r="A3" s="111" t="n"/>
      <c r="B3" s="111" t="n"/>
      <c r="C3" s="111" t="n"/>
      <c r="D3" s="111" t="n"/>
      <c r="E3" s="111" t="n"/>
      <c r="F3" s="111" t="n"/>
      <c r="G3" s="111" t="n"/>
      <c r="H3" s="111" t="n"/>
      <c r="I3" s="111" t="n"/>
      <c r="J3" s="111" t="n"/>
      <c r="K3" s="111" t="n"/>
      <c r="L3" s="111" t="n"/>
    </row>
    <row r="4" ht="24" customHeight="1" s="110">
      <c r="A4" s="111" t="n"/>
      <c r="B4" s="130" t="inlineStr">
        <is>
          <t xml:space="preserve">  PRODUTOS</t>
        </is>
      </c>
      <c r="C4" s="121" t="n"/>
      <c r="D4" s="121" t="n"/>
      <c r="E4" s="121" t="n"/>
      <c r="F4" s="121" t="n"/>
      <c r="G4" s="121" t="n"/>
      <c r="H4" s="121" t="n"/>
      <c r="I4" s="111" t="n"/>
      <c r="J4" s="111" t="n"/>
    </row>
    <row r="5" ht="21" customHeight="1" s="110">
      <c r="A5" s="111" t="n"/>
      <c r="B5" s="131" t="inlineStr">
        <is>
          <t>CÓDIGO</t>
        </is>
      </c>
      <c r="C5" s="132" t="inlineStr">
        <is>
          <t>PRODUTO / ITEM</t>
        </is>
      </c>
      <c r="D5" s="121" t="n"/>
      <c r="E5" s="131" t="inlineStr">
        <is>
          <t>UN.</t>
        </is>
      </c>
      <c r="F5" s="131" t="inlineStr">
        <is>
          <t>EST. INICIAL</t>
        </is>
      </c>
      <c r="G5" s="131" t="inlineStr">
        <is>
          <t>ENTRADAS</t>
        </is>
      </c>
      <c r="H5" s="131" t="inlineStr">
        <is>
          <t>SAÍDAS</t>
        </is>
      </c>
      <c r="I5" s="131" t="inlineStr">
        <is>
          <t>SALDO</t>
        </is>
      </c>
      <c r="J5" s="111" t="inlineStr">
        <is>
          <t>EST. MINIMO</t>
        </is>
      </c>
      <c r="K5" t="inlineStr">
        <is>
          <t>STATUS</t>
        </is>
      </c>
    </row>
    <row r="6" ht="21" customHeight="1" s="110">
      <c r="A6" s="111" t="n"/>
      <c r="B6" s="159" t="inlineStr">
        <is>
          <t>P001</t>
        </is>
      </c>
      <c r="C6" s="137" t="inlineStr">
        <is>
          <t>Produto A</t>
        </is>
      </c>
      <c r="D6" s="123" t="n"/>
      <c r="E6" s="159" t="inlineStr">
        <is>
          <t>Un</t>
        </is>
      </c>
      <c r="F6" s="198" t="n">
        <v>100</v>
      </c>
      <c r="G6" s="199" t="n">
        <v>50</v>
      </c>
      <c r="H6" s="200" t="n">
        <v>30</v>
      </c>
      <c r="I6" s="201">
        <f>F6+G6-H6</f>
        <v/>
      </c>
      <c r="J6" s="111" t="n"/>
      <c r="K6">
        <f>IF(OR(I6="",J6=""),"",IF(I6&lt;=J6,"⚠ REPOR","✓ OK"))</f>
        <v/>
      </c>
    </row>
    <row r="7" ht="21" customHeight="1" s="110">
      <c r="A7" s="111" t="n"/>
      <c r="B7" s="160" t="inlineStr">
        <is>
          <t>P002</t>
        </is>
      </c>
      <c r="C7" s="143" t="inlineStr">
        <is>
          <t>Produto B</t>
        </is>
      </c>
      <c r="D7" s="123" t="n"/>
      <c r="E7" s="160" t="inlineStr">
        <is>
          <t>Kg</t>
        </is>
      </c>
      <c r="F7" s="202" t="n">
        <v>200</v>
      </c>
      <c r="G7" s="203" t="n">
        <v>80</v>
      </c>
      <c r="H7" s="204" t="n">
        <v>120</v>
      </c>
      <c r="I7" s="201">
        <f>F7+G7-H7</f>
        <v/>
      </c>
      <c r="J7" s="111" t="n"/>
      <c r="K7">
        <f>IF(OR(I7="",J7=""),"",IF(I7&lt;=J7,"⚠ REPOR","✓ OK"))</f>
        <v/>
      </c>
    </row>
    <row r="8" ht="21" customHeight="1" s="110">
      <c r="A8" s="111" t="n"/>
      <c r="B8" s="159" t="inlineStr">
        <is>
          <t>P003</t>
        </is>
      </c>
      <c r="C8" s="137" t="inlineStr">
        <is>
          <t>Produto C</t>
        </is>
      </c>
      <c r="D8" s="123" t="n"/>
      <c r="E8" s="159" t="inlineStr">
        <is>
          <t>Cx</t>
        </is>
      </c>
      <c r="F8" s="198" t="n">
        <v>50</v>
      </c>
      <c r="G8" s="199" t="n">
        <v>20</v>
      </c>
      <c r="H8" s="200" t="n">
        <v>15</v>
      </c>
      <c r="I8" s="201">
        <f>F8+G8-H8</f>
        <v/>
      </c>
      <c r="J8" s="111" t="n"/>
      <c r="K8">
        <f>IF(OR(I8="",J8=""),"",IF(I8&lt;=J8,"⚠ REPOR","✓ OK"))</f>
        <v/>
      </c>
    </row>
    <row r="9" ht="21" customHeight="1" s="110">
      <c r="A9" s="111" t="n"/>
      <c r="B9" s="186" t="n"/>
      <c r="C9" s="187" t="n"/>
      <c r="D9" s="123" t="n"/>
      <c r="E9" s="186" t="n"/>
      <c r="F9" s="186" t="n"/>
      <c r="G9" s="186" t="n"/>
      <c r="H9" s="186" t="n"/>
      <c r="I9" s="201">
        <f>IF(AND(F9="",G9="",H9=""),"",F9+G9-H9)</f>
        <v/>
      </c>
      <c r="J9" s="111" t="n"/>
      <c r="K9">
        <f>IF(OR(I9="",J9=""),"",IF(I9&lt;=J9,"⚠ REPOR","✓ OK"))</f>
        <v/>
      </c>
    </row>
    <row r="10" ht="21" customHeight="1" s="110">
      <c r="A10" s="111" t="n"/>
      <c r="B10" s="189" t="n"/>
      <c r="C10" s="190" t="n"/>
      <c r="D10" s="123" t="n"/>
      <c r="E10" s="189" t="n"/>
      <c r="F10" s="189" t="n"/>
      <c r="G10" s="189" t="n"/>
      <c r="H10" s="189" t="n"/>
      <c r="I10" s="201">
        <f>IF(AND(F10="",G10="",H10=""),"",F10+G10-H10)</f>
        <v/>
      </c>
      <c r="J10" s="111" t="n"/>
      <c r="K10">
        <f>IF(OR(I10="",J10=""),"",IF(I10&lt;=J10,"⚠ REPOR","✓ OK"))</f>
        <v/>
      </c>
    </row>
    <row r="11" ht="21" customHeight="1" s="110">
      <c r="A11" s="111" t="n"/>
      <c r="B11" s="186" t="n"/>
      <c r="C11" s="187" t="n"/>
      <c r="D11" s="123" t="n"/>
      <c r="E11" s="186" t="n"/>
      <c r="F11" s="186" t="n"/>
      <c r="G11" s="186" t="n"/>
      <c r="H11" s="186" t="n"/>
      <c r="I11" s="201">
        <f>IF(AND(F11="",G11="",H11=""),"",F11+G11-H11)</f>
        <v/>
      </c>
      <c r="J11" s="111" t="n"/>
      <c r="K11">
        <f>IF(OR(I11="",J11=""),"",IF(I11&lt;=J11,"⚠ REPOR","✓ OK"))</f>
        <v/>
      </c>
    </row>
    <row r="12" ht="21" customHeight="1" s="110">
      <c r="A12" s="111" t="n"/>
      <c r="B12" s="189" t="n"/>
      <c r="C12" s="190" t="n"/>
      <c r="D12" s="123" t="n"/>
      <c r="E12" s="189" t="n"/>
      <c r="F12" s="189" t="n"/>
      <c r="G12" s="189" t="n"/>
      <c r="H12" s="189" t="n"/>
      <c r="I12" s="201">
        <f>IF(AND(F12="",G12="",H12=""),"",F12+G12-H12)</f>
        <v/>
      </c>
      <c r="J12" s="111" t="n"/>
      <c r="K12">
        <f>IF(OR(I12="",J12=""),"",IF(I12&lt;=J12,"⚠ REPOR","✓ OK"))</f>
        <v/>
      </c>
    </row>
    <row r="13" ht="21" customHeight="1" s="110">
      <c r="A13" s="111" t="n"/>
      <c r="B13" s="186" t="n"/>
      <c r="C13" s="187" t="n"/>
      <c r="D13" s="123" t="n"/>
      <c r="E13" s="186" t="n"/>
      <c r="F13" s="186" t="n"/>
      <c r="G13" s="186" t="n"/>
      <c r="H13" s="186" t="n"/>
      <c r="I13" s="201">
        <f>IF(AND(F13="",G13="",H13=""),"",F13+G13-H13)</f>
        <v/>
      </c>
      <c r="J13" s="111" t="n"/>
      <c r="K13">
        <f>IF(OR(I13="",J13=""),"",IF(I13&lt;=J13,"⚠ REPOR","✓ OK"))</f>
        <v/>
      </c>
    </row>
    <row r="14" ht="21" customHeight="1" s="110">
      <c r="A14" s="111" t="n"/>
      <c r="B14" s="189" t="n"/>
      <c r="C14" s="190" t="n"/>
      <c r="D14" s="123" t="n"/>
      <c r="E14" s="189" t="n"/>
      <c r="F14" s="189" t="n"/>
      <c r="G14" s="189" t="n"/>
      <c r="H14" s="189" t="n"/>
      <c r="I14" s="201">
        <f>IF(AND(F14="",G14="",H14=""),"",F14+G14-H14)</f>
        <v/>
      </c>
      <c r="J14" s="111" t="n"/>
      <c r="K14">
        <f>IF(OR(I14="",J14=""),"",IF(I14&lt;=J14,"⚠ REPOR","✓ OK"))</f>
        <v/>
      </c>
    </row>
    <row r="15" ht="21" customHeight="1" s="110">
      <c r="A15" s="111" t="n"/>
      <c r="B15" s="186" t="n"/>
      <c r="C15" s="187" t="n"/>
      <c r="D15" s="123" t="n"/>
      <c r="E15" s="186" t="n"/>
      <c r="F15" s="186" t="n"/>
      <c r="G15" s="186" t="n"/>
      <c r="H15" s="186" t="n"/>
      <c r="I15" s="201">
        <f>IF(AND(F15="",G15="",H15=""),"",F15+G15-H15)</f>
        <v/>
      </c>
      <c r="J15" s="111" t="n"/>
      <c r="K15">
        <f>IF(OR(I15="",J15=""),"",IF(I15&lt;=J15,"⚠ REPOR","✓ OK"))</f>
        <v/>
      </c>
    </row>
    <row r="16" ht="21" customHeight="1" s="110">
      <c r="A16" s="111" t="n"/>
      <c r="B16" s="189" t="n"/>
      <c r="C16" s="190" t="n"/>
      <c r="D16" s="123" t="n"/>
      <c r="E16" s="189" t="n"/>
      <c r="F16" s="189" t="n"/>
      <c r="G16" s="189" t="n"/>
      <c r="H16" s="189" t="n"/>
      <c r="I16" s="201">
        <f>IF(AND(F16="",G16="",H16=""),"",F16+G16-H16)</f>
        <v/>
      </c>
      <c r="J16" s="111" t="n"/>
      <c r="K16">
        <f>IF(OR(I16="",J16=""),"",IF(I16&lt;=J16,"⚠ REPOR","✓ OK"))</f>
        <v/>
      </c>
    </row>
    <row r="17" ht="21" customHeight="1" s="110">
      <c r="A17" s="111" t="n"/>
      <c r="B17" s="186" t="n"/>
      <c r="C17" s="187" t="n"/>
      <c r="D17" s="123" t="n"/>
      <c r="E17" s="186" t="n"/>
      <c r="F17" s="186" t="n"/>
      <c r="G17" s="186" t="n"/>
      <c r="H17" s="186" t="n"/>
      <c r="I17" s="201">
        <f>IF(AND(F17="",G17="",H17=""),"",F17+G17-H17)</f>
        <v/>
      </c>
      <c r="J17" s="111" t="n"/>
      <c r="K17">
        <f>IF(OR(I17="",J17=""),"",IF(I17&lt;=J17,"⚠ REPOR","✓ OK"))</f>
        <v/>
      </c>
    </row>
    <row r="18" ht="21" customHeight="1" s="110">
      <c r="A18" s="111" t="n"/>
      <c r="B18" s="189" t="n"/>
      <c r="C18" s="190" t="n"/>
      <c r="D18" s="123" t="n"/>
      <c r="E18" s="189" t="n"/>
      <c r="F18" s="189" t="n"/>
      <c r="G18" s="189" t="n"/>
      <c r="H18" s="189" t="n"/>
      <c r="I18" s="201">
        <f>IF(AND(F18="",G18="",H18=""),"",F18+G18-H18)</f>
        <v/>
      </c>
      <c r="J18" s="111" t="n"/>
      <c r="K18">
        <f>IF(OR(I18="",J18=""),"",IF(I18&lt;=J18,"⚠ REPOR","✓ OK"))</f>
        <v/>
      </c>
    </row>
    <row r="19" ht="21" customHeight="1" s="110">
      <c r="A19" s="111" t="n"/>
      <c r="B19" s="186" t="n"/>
      <c r="C19" s="187" t="n"/>
      <c r="D19" s="123" t="n"/>
      <c r="E19" s="186" t="n"/>
      <c r="F19" s="186" t="n"/>
      <c r="G19" s="186" t="n"/>
      <c r="H19" s="186" t="n"/>
      <c r="I19" s="201">
        <f>IF(AND(F19="",G19="",H19=""),"",F19+G19-H19)</f>
        <v/>
      </c>
      <c r="J19" s="111" t="n"/>
      <c r="K19">
        <f>IF(OR(I19="",J19=""),"",IF(I19&lt;=J19,"⚠ REPOR","✓ OK"))</f>
        <v/>
      </c>
    </row>
    <row r="20" ht="21" customHeight="1" s="110">
      <c r="A20" s="111" t="n"/>
      <c r="B20" s="189" t="n"/>
      <c r="C20" s="190" t="n"/>
      <c r="D20" s="123" t="n"/>
      <c r="E20" s="189" t="n"/>
      <c r="F20" s="189" t="n"/>
      <c r="G20" s="189" t="n"/>
      <c r="H20" s="189" t="n"/>
      <c r="I20" s="201">
        <f>IF(AND(F20="",G20="",H20=""),"",F20+G20-H20)</f>
        <v/>
      </c>
      <c r="J20" s="111" t="n"/>
      <c r="K20">
        <f>IF(OR(I20="",J20=""),"",IF(I20&lt;=J20,"⚠ REPOR","✓ OK"))</f>
        <v/>
      </c>
    </row>
    <row r="21" ht="21" customHeight="1" s="110">
      <c r="A21" s="111" t="n"/>
      <c r="B21" s="186" t="n"/>
      <c r="C21" s="187" t="n"/>
      <c r="D21" s="123" t="n"/>
      <c r="E21" s="186" t="n"/>
      <c r="F21" s="186" t="n"/>
      <c r="G21" s="186" t="n"/>
      <c r="H21" s="186" t="n"/>
      <c r="I21" s="201">
        <f>IF(AND(F21="",G21="",H21=""),"",F21+G21-H21)</f>
        <v/>
      </c>
      <c r="J21" s="111" t="n"/>
      <c r="K21">
        <f>IF(OR(I21="",J21=""),"",IF(I21&lt;=J21,"⚠ REPOR","✓ OK"))</f>
        <v/>
      </c>
    </row>
    <row r="22" ht="21" customHeight="1" s="110">
      <c r="A22" s="111" t="n"/>
      <c r="B22" s="189" t="n"/>
      <c r="C22" s="190" t="n"/>
      <c r="D22" s="123" t="n"/>
      <c r="E22" s="189" t="n"/>
      <c r="F22" s="189" t="n"/>
      <c r="G22" s="189" t="n"/>
      <c r="H22" s="189" t="n"/>
      <c r="I22" s="201">
        <f>IF(AND(F22="",G22="",H22=""),"",F22+G22-H22)</f>
        <v/>
      </c>
      <c r="J22" s="111" t="n"/>
      <c r="K22">
        <f>IF(OR(I22="",J22=""),"",IF(I22&lt;=J22,"⚠ REPOR","✓ OK"))</f>
        <v/>
      </c>
    </row>
    <row r="23" ht="21" customHeight="1" s="110">
      <c r="A23" s="111" t="n"/>
      <c r="B23" s="186" t="n"/>
      <c r="C23" s="187" t="n"/>
      <c r="D23" s="123" t="n"/>
      <c r="E23" s="186" t="n"/>
      <c r="F23" s="186" t="n"/>
      <c r="G23" s="186" t="n"/>
      <c r="H23" s="186" t="n"/>
      <c r="I23" s="201">
        <f>IF(AND(F23="",G23="",H23=""),"",F23+G23-H23)</f>
        <v/>
      </c>
      <c r="J23" s="111" t="n"/>
      <c r="K23">
        <f>IF(OR(I23="",J23=""),"",IF(I23&lt;=J23,"⚠ REPOR","✓ OK"))</f>
        <v/>
      </c>
    </row>
    <row r="24" ht="21" customHeight="1" s="110">
      <c r="A24" s="111" t="n"/>
      <c r="B24" s="189" t="n"/>
      <c r="C24" s="190" t="n"/>
      <c r="D24" s="123" t="n"/>
      <c r="E24" s="189" t="n"/>
      <c r="F24" s="189" t="n"/>
      <c r="G24" s="189" t="n"/>
      <c r="H24" s="189" t="n"/>
      <c r="I24" s="201">
        <f>IF(AND(F24="",G24="",H24=""),"",F24+G24-H24)</f>
        <v/>
      </c>
      <c r="J24" s="111" t="n"/>
      <c r="K24">
        <f>IF(OR(I24="",J24=""),"",IF(I24&lt;=J24,"⚠ REPOR","✓ OK"))</f>
        <v/>
      </c>
    </row>
    <row r="25" ht="21" customHeight="1" s="110">
      <c r="A25" s="111" t="n"/>
      <c r="B25" s="186" t="n"/>
      <c r="C25" s="187" t="n"/>
      <c r="D25" s="123" t="n"/>
      <c r="E25" s="186" t="n"/>
      <c r="F25" s="186" t="n"/>
      <c r="G25" s="186" t="n"/>
      <c r="H25" s="186" t="n"/>
      <c r="I25" s="201">
        <f>IF(AND(F25="",G25="",H25=""),"",F25+G25-H25)</f>
        <v/>
      </c>
      <c r="J25" s="111" t="n"/>
      <c r="K25">
        <f>IF(OR(I25="",J25=""),"",IF(I25&lt;=J25,"⚠ REPOR","✓ OK"))</f>
        <v/>
      </c>
    </row>
    <row r="26" ht="21" customHeight="1" s="110">
      <c r="A26" s="111" t="n"/>
      <c r="B26" s="189" t="n"/>
      <c r="C26" s="190" t="n"/>
      <c r="D26" s="123" t="n"/>
      <c r="E26" s="189" t="n"/>
      <c r="F26" s="189" t="n"/>
      <c r="G26" s="189" t="n"/>
      <c r="H26" s="189" t="n"/>
      <c r="I26" s="201">
        <f>IF(AND(F26="",G26="",H26=""),"",F26+G26-H26)</f>
        <v/>
      </c>
      <c r="J26" s="111" t="n"/>
      <c r="K26">
        <f>IF(OR(I26="",J26=""),"",IF(I26&lt;=J26,"⚠ REPOR","✓ OK"))</f>
        <v/>
      </c>
    </row>
    <row r="27" ht="21" customHeight="1" s="110">
      <c r="A27" s="111" t="n"/>
      <c r="B27" s="186" t="n"/>
      <c r="C27" s="187" t="n"/>
      <c r="D27" s="123" t="n"/>
      <c r="E27" s="186" t="n"/>
      <c r="F27" s="186" t="n"/>
      <c r="G27" s="186" t="n"/>
      <c r="H27" s="186" t="n"/>
      <c r="I27" s="201">
        <f>IF(AND(F27="",G27="",H27=""),"",F27+G27-H27)</f>
        <v/>
      </c>
      <c r="J27" s="111" t="n"/>
      <c r="K27">
        <f>IF(OR(I27="",J27=""),"",IF(I27&lt;=J27,"⚠ REPOR","✓ OK"))</f>
        <v/>
      </c>
    </row>
    <row r="28" ht="21" customHeight="1" s="110">
      <c r="A28" s="111" t="n"/>
      <c r="B28" s="189" t="n"/>
      <c r="C28" s="190" t="n"/>
      <c r="D28" s="123" t="n"/>
      <c r="E28" s="189" t="n"/>
      <c r="F28" s="189" t="n"/>
      <c r="G28" s="189" t="n"/>
      <c r="H28" s="189" t="n"/>
      <c r="I28" s="201">
        <f>IF(AND(F28="",G28="",H28=""),"",F28+G28-H28)</f>
        <v/>
      </c>
      <c r="J28" s="111" t="n"/>
      <c r="K28">
        <f>IF(OR(I28="",J28=""),"",IF(I28&lt;=J28,"⚠ REPOR","✓ OK"))</f>
        <v/>
      </c>
    </row>
    <row r="29" ht="21" customHeight="1" s="110">
      <c r="A29" s="111" t="n"/>
      <c r="B29" s="186" t="n"/>
      <c r="C29" s="187" t="n"/>
      <c r="D29" s="123" t="n"/>
      <c r="E29" s="186" t="n"/>
      <c r="F29" s="186" t="n"/>
      <c r="G29" s="186" t="n"/>
      <c r="H29" s="186" t="n"/>
      <c r="I29" s="201">
        <f>IF(AND(F29="",G29="",H29=""),"",F29+G29-H29)</f>
        <v/>
      </c>
      <c r="J29" s="111" t="n"/>
      <c r="K29">
        <f>IF(OR(I29="",J29=""),"",IF(I29&lt;=J29,"⚠ REPOR","✓ OK"))</f>
        <v/>
      </c>
    </row>
    <row r="30" ht="21" customHeight="1" s="110">
      <c r="A30" s="111" t="n"/>
      <c r="B30" s="189" t="n"/>
      <c r="C30" s="190" t="n"/>
      <c r="D30" s="123" t="n"/>
      <c r="E30" s="189" t="n"/>
      <c r="F30" s="189" t="n"/>
      <c r="G30" s="189" t="n"/>
      <c r="H30" s="189" t="n"/>
      <c r="I30" s="201">
        <f>IF(AND(F30="",G30="",H30=""),"",F30+G30-H30)</f>
        <v/>
      </c>
      <c r="J30" s="111" t="n"/>
      <c r="K30">
        <f>IF(OR(I30="",J30=""),"",IF(I30&lt;=J30,"⚠ REPOR","✓ OK"))</f>
        <v/>
      </c>
    </row>
    <row r="31" ht="21" customHeight="1" s="110">
      <c r="A31" s="111" t="n"/>
      <c r="B31" s="186" t="n"/>
      <c r="C31" s="187" t="n"/>
      <c r="D31" s="123" t="n"/>
      <c r="E31" s="186" t="n"/>
      <c r="F31" s="186" t="n"/>
      <c r="G31" s="186" t="n"/>
      <c r="H31" s="186" t="n"/>
      <c r="I31" s="201">
        <f>IF(AND(F31="",G31="",H31=""),"",F31+G31-H31)</f>
        <v/>
      </c>
      <c r="J31" s="111" t="n"/>
    </row>
    <row r="32" ht="21" customHeight="1" s="110">
      <c r="A32" s="111" t="n"/>
      <c r="B32" s="189" t="n"/>
      <c r="C32" s="190" t="n"/>
      <c r="D32" s="123" t="n"/>
      <c r="E32" s="189" t="n"/>
      <c r="F32" s="189" t="n"/>
      <c r="G32" s="189" t="n"/>
      <c r="H32" s="189" t="n"/>
      <c r="I32" s="201">
        <f>IF(AND(F32="",G32="",H32=""),"",F32+G32-H32)</f>
        <v/>
      </c>
      <c r="J32" s="111" t="n"/>
    </row>
    <row r="33" ht="21" customHeight="1" s="110">
      <c r="A33" s="111" t="n"/>
      <c r="B33" s="186" t="n"/>
      <c r="C33" s="187" t="n"/>
      <c r="D33" s="123" t="n"/>
      <c r="E33" s="186" t="n"/>
      <c r="F33" s="186" t="n"/>
      <c r="G33" s="186" t="n"/>
      <c r="H33" s="186" t="n"/>
      <c r="I33" s="201">
        <f>IF(AND(F33="",G33="",H33=""),"",F33+G33-H33)</f>
        <v/>
      </c>
      <c r="J33" s="111" t="n"/>
    </row>
    <row r="34" ht="21" customHeight="1" s="110">
      <c r="A34" s="111" t="n"/>
      <c r="B34" s="189" t="n"/>
      <c r="C34" s="190" t="n"/>
      <c r="D34" s="123" t="n"/>
      <c r="E34" s="189" t="n"/>
      <c r="F34" s="189" t="n"/>
      <c r="G34" s="189" t="n"/>
      <c r="H34" s="189" t="n"/>
      <c r="I34" s="201">
        <f>IF(AND(F34="",G34="",H34=""),"",F34+G34-H34)</f>
        <v/>
      </c>
      <c r="J34" s="111" t="n"/>
    </row>
    <row r="35" ht="15" customHeight="1" s="110">
      <c r="A35" s="111" t="n"/>
      <c r="B35" s="111" t="n"/>
      <c r="C35" s="111" t="n"/>
      <c r="D35" s="111" t="n"/>
      <c r="E35" s="111" t="n"/>
      <c r="F35" s="111" t="n"/>
      <c r="G35" s="111" t="n"/>
      <c r="H35" s="111" t="n"/>
      <c r="I35" s="111" t="n"/>
      <c r="J35" s="111" t="n"/>
    </row>
    <row r="36" ht="15" customHeight="1" s="110">
      <c r="A36" s="111" t="n"/>
      <c r="B36" s="111" t="n"/>
      <c r="C36" s="111" t="n"/>
      <c r="D36" s="111" t="n"/>
      <c r="E36" s="111" t="n"/>
      <c r="F36" s="111" t="n"/>
      <c r="G36" s="111" t="n"/>
      <c r="H36" s="111" t="n"/>
      <c r="I36" s="111" t="n"/>
      <c r="J36" s="111" t="n"/>
    </row>
    <row r="37" ht="15" customHeight="1" s="110">
      <c r="A37" s="111" t="n"/>
      <c r="B37" s="111" t="n"/>
      <c r="C37" s="111" t="n"/>
      <c r="D37" s="111" t="n"/>
      <c r="E37" s="111" t="n"/>
      <c r="F37" s="111" t="n"/>
      <c r="G37" s="111" t="n"/>
      <c r="H37" s="111" t="n"/>
      <c r="I37" s="111" t="n"/>
      <c r="J37" s="111" t="n"/>
    </row>
    <row r="38" ht="15" customHeight="1" s="110">
      <c r="A38" s="111" t="n"/>
      <c r="B38" s="111" t="n"/>
      <c r="C38" s="111" t="n"/>
      <c r="D38" s="111" t="n"/>
      <c r="E38" s="111" t="n"/>
      <c r="F38" s="111" t="n"/>
      <c r="G38" s="111" t="n"/>
      <c r="H38" s="111" t="n"/>
      <c r="I38" s="111" t="n"/>
      <c r="J38" s="111" t="n"/>
    </row>
    <row r="39" ht="15" customHeight="1" s="110">
      <c r="A39" s="111" t="n"/>
      <c r="B39" s="111" t="n"/>
      <c r="C39" s="111" t="n"/>
      <c r="D39" s="111" t="n"/>
      <c r="E39" s="111" t="n"/>
      <c r="F39" s="111" t="n"/>
      <c r="G39" s="111" t="n"/>
      <c r="H39" s="111" t="n"/>
      <c r="I39" s="111" t="n"/>
      <c r="J39" s="111" t="n"/>
    </row>
    <row r="40" ht="15" customHeight="1" s="110">
      <c r="A40" s="111" t="n"/>
      <c r="B40" s="111" t="n"/>
      <c r="C40" s="111" t="n"/>
      <c r="D40" s="111" t="n"/>
      <c r="E40" s="111" t="n"/>
      <c r="F40" s="111" t="n"/>
      <c r="G40" s="111" t="n"/>
      <c r="H40" s="111" t="n"/>
      <c r="I40" s="111" t="n"/>
      <c r="J40" s="111" t="n"/>
    </row>
    <row r="41" ht="15" customHeight="1" s="110">
      <c r="A41" s="111" t="n"/>
      <c r="B41" s="111" t="n"/>
      <c r="C41" s="111" t="n"/>
      <c r="D41" s="111" t="n"/>
      <c r="E41" s="111" t="n"/>
      <c r="F41" s="111" t="n"/>
      <c r="G41" s="111" t="n"/>
      <c r="H41" s="111" t="n"/>
      <c r="I41" s="111" t="n"/>
      <c r="J41" s="111" t="n"/>
    </row>
    <row r="42" ht="15" customHeight="1" s="110">
      <c r="A42" s="111" t="n"/>
      <c r="B42" s="111" t="n"/>
      <c r="C42" s="111" t="n"/>
      <c r="D42" s="111" t="n"/>
      <c r="E42" s="111" t="n"/>
      <c r="F42" s="111" t="n"/>
      <c r="G42" s="111" t="n"/>
      <c r="H42" s="111" t="n"/>
      <c r="I42" s="111" t="n"/>
      <c r="J42" s="111" t="n"/>
    </row>
    <row r="43" ht="15" customHeight="1" s="110">
      <c r="A43" s="111" t="n"/>
      <c r="B43" s="111" t="n"/>
      <c r="C43" s="111" t="n"/>
      <c r="D43" s="111" t="n"/>
      <c r="E43" s="111" t="n"/>
      <c r="F43" s="111" t="n"/>
      <c r="G43" s="111" t="n"/>
      <c r="H43" s="111" t="n"/>
      <c r="I43" s="111" t="n"/>
      <c r="J43" s="111" t="n"/>
    </row>
    <row r="44" ht="15" customHeight="1" s="110">
      <c r="A44" s="111" t="n"/>
      <c r="B44" s="111" t="n"/>
      <c r="C44" s="111" t="n"/>
      <c r="D44" s="111" t="n"/>
      <c r="E44" s="111" t="n"/>
      <c r="F44" s="111" t="n"/>
      <c r="G44" s="111" t="n"/>
      <c r="H44" s="111" t="n"/>
      <c r="I44" s="111" t="n"/>
      <c r="J44" s="111" t="n"/>
    </row>
    <row r="45" ht="15" customHeight="1" s="110">
      <c r="A45" s="111" t="n"/>
      <c r="B45" s="111" t="n"/>
      <c r="C45" s="111" t="n"/>
      <c r="D45" s="111" t="n"/>
      <c r="E45" s="111" t="n"/>
      <c r="F45" s="111" t="n"/>
      <c r="G45" s="111" t="n"/>
      <c r="H45" s="111" t="n"/>
      <c r="I45" s="111" t="n"/>
      <c r="J45" s="111" t="n"/>
    </row>
  </sheetData>
  <mergeCells count="33">
    <mergeCell ref="C34:D34"/>
    <mergeCell ref="C6:D6"/>
    <mergeCell ref="C30:D30"/>
    <mergeCell ref="C24:D24"/>
    <mergeCell ref="C15:D15"/>
    <mergeCell ref="C33:D33"/>
    <mergeCell ref="C5:D5"/>
    <mergeCell ref="C14:D14"/>
    <mergeCell ref="C26:D26"/>
    <mergeCell ref="C20:D20"/>
    <mergeCell ref="C29:D29"/>
    <mergeCell ref="C10:D10"/>
    <mergeCell ref="C16:D16"/>
    <mergeCell ref="B4:H4"/>
    <mergeCell ref="C25:D25"/>
    <mergeCell ref="C22:D22"/>
    <mergeCell ref="C9:D9"/>
    <mergeCell ref="C31:D31"/>
    <mergeCell ref="C12:D12"/>
    <mergeCell ref="C21:D21"/>
    <mergeCell ref="C11:D11"/>
    <mergeCell ref="C27:D27"/>
    <mergeCell ref="B2:H2"/>
    <mergeCell ref="C17:D17"/>
    <mergeCell ref="C23:D23"/>
    <mergeCell ref="C8:D8"/>
    <mergeCell ref="C32:D32"/>
    <mergeCell ref="C7:D7"/>
    <mergeCell ref="B1:H1"/>
    <mergeCell ref="C19:D19"/>
    <mergeCell ref="C28:D28"/>
    <mergeCell ref="C13:D13"/>
    <mergeCell ref="C18:D18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outlinePr summaryBelow="1" summaryRight="1"/>
    <pageSetUpPr fitToPage="0"/>
  </sheetPr>
  <dimension ref="A1:L42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1.51" customWidth="1" style="109" min="1" max="1"/>
    <col width="10" customWidth="1" style="109" min="2" max="2"/>
    <col width="14" customWidth="1" style="109" min="3" max="4"/>
    <col width="10" customWidth="1" style="109" min="5" max="5"/>
    <col width="22" customWidth="1" style="109" min="6" max="6"/>
    <col width="1.51" customWidth="1" style="109" min="7" max="7"/>
  </cols>
  <sheetData>
    <row r="1" ht="42" customHeight="1" s="110">
      <c r="A1" s="111" t="n"/>
      <c r="B1" s="112" t="inlineStr">
        <is>
          <t xml:space="preserve">  DRE : DEMONSTRATIVO DE RESULTADO</t>
        </is>
      </c>
      <c r="C1" s="113" t="n"/>
      <c r="D1" s="113" t="n"/>
      <c r="E1" s="113" t="n"/>
      <c r="F1" s="113" t="n"/>
      <c r="G1" s="111" t="n"/>
      <c r="H1" s="111" t="n"/>
    </row>
    <row r="2" ht="19.5" customHeight="1" s="110">
      <c r="A2" s="111" t="n"/>
      <c r="B2" s="114" t="inlineStr">
        <is>
          <t xml:space="preserve">  Resultado do período : filtre por mês e ano</t>
        </is>
      </c>
      <c r="C2" s="113" t="n"/>
      <c r="D2" s="113" t="n"/>
      <c r="E2" s="113" t="n"/>
      <c r="F2" s="113" t="n"/>
      <c r="G2" s="111" t="n"/>
      <c r="H2" s="111" t="n"/>
    </row>
    <row r="3" ht="7.5" customHeight="1" s="110">
      <c r="A3" s="111" t="n"/>
      <c r="B3" s="111" t="n"/>
      <c r="C3" s="111" t="n"/>
      <c r="D3" s="111" t="n"/>
      <c r="E3" s="111" t="n"/>
      <c r="F3" s="111" t="n"/>
      <c r="G3" s="111" t="n"/>
      <c r="H3" s="111" t="n"/>
      <c r="I3" s="111" t="n"/>
      <c r="J3" s="111" t="n"/>
      <c r="K3" s="111" t="n"/>
      <c r="L3" s="111" t="n"/>
    </row>
    <row r="4" ht="27.75" customHeight="1" s="110">
      <c r="A4" s="111" t="n"/>
      <c r="B4" s="131" t="inlineStr">
        <is>
          <t>MÊS</t>
        </is>
      </c>
      <c r="C4" s="205" t="n">
        <v>5</v>
      </c>
      <c r="D4" s="131" t="inlineStr">
        <is>
          <t>ANO</t>
        </is>
      </c>
      <c r="E4" s="205" t="n">
        <v>2026</v>
      </c>
      <c r="F4" s="166" t="inlineStr">
        <is>
          <t>👈  ALTERE O MÊS E ANO AQUI</t>
        </is>
      </c>
      <c r="G4" s="111" t="n"/>
      <c r="H4" s="111" t="n"/>
    </row>
    <row r="5" ht="7.5" customHeight="1" s="110">
      <c r="A5" s="111" t="n"/>
      <c r="B5" s="111" t="n"/>
      <c r="C5" s="111" t="n"/>
      <c r="D5" s="111" t="n"/>
      <c r="E5" s="111" t="n"/>
      <c r="F5" s="111" t="n"/>
      <c r="G5" s="111" t="n"/>
      <c r="H5" s="111" t="n"/>
      <c r="I5" s="111" t="n"/>
      <c r="J5" s="111" t="n"/>
      <c r="K5" s="111" t="n"/>
      <c r="L5" s="111" t="n"/>
    </row>
    <row r="6" ht="24" customHeight="1" s="110">
      <c r="A6" s="111" t="n"/>
      <c r="B6" s="150" t="inlineStr">
        <is>
          <t xml:space="preserve">  RECEITAS</t>
        </is>
      </c>
      <c r="C6" s="117" t="n"/>
      <c r="D6" s="117" t="n"/>
      <c r="E6" s="117" t="n"/>
      <c r="F6" s="117" t="n"/>
      <c r="G6" s="111" t="n"/>
      <c r="H6" s="111" t="n"/>
    </row>
    <row r="7" ht="21" customHeight="1" s="110">
      <c r="A7" s="111" t="n"/>
      <c r="B7" s="158" t="inlineStr">
        <is>
          <t>CATEGORIA</t>
        </is>
      </c>
      <c r="C7" s="117" t="n"/>
      <c r="D7" s="117" t="n"/>
      <c r="E7" s="117" t="n"/>
      <c r="F7" s="180" t="inlineStr">
        <is>
          <t>VALOR</t>
        </is>
      </c>
      <c r="G7" s="111" t="inlineStr">
        <is>
          <t>% RECEITA</t>
        </is>
      </c>
      <c r="H7" s="111" t="n"/>
    </row>
    <row r="8" ht="21" customHeight="1" s="110">
      <c r="A8" s="111" t="n"/>
      <c r="B8" s="206" t="inlineStr">
        <is>
          <t>Venda de Produtos</t>
        </is>
      </c>
      <c r="C8" s="123" t="n"/>
      <c r="D8" s="123" t="n"/>
      <c r="E8" s="123" t="n"/>
      <c r="F8" s="207">
        <f>IFERROR(SUMPRODUCT(ISNUMBER(DATEVALUE(Lançamentos!B8:B207))*(MONTH(IFERROR(DATEVALUE(Lançamentos!B8:B207),1))=$C$4)*(YEAR(IFERROR(DATEVALUE(Lançamentos!B8:B207),1900))=$E$4)*(Lançamentos!D8:D207="Venda de Produtos")*IFERROR(Lançamentos!E8:E207,0)),0)</f>
        <v/>
      </c>
      <c r="G8" s="227">
        <f>IFERROR(F8/F$13,0)</f>
        <v/>
      </c>
      <c r="H8" s="111" t="n"/>
    </row>
    <row r="9" ht="21" customHeight="1" s="110">
      <c r="A9" s="111" t="n"/>
      <c r="B9" s="208" t="inlineStr">
        <is>
          <t>Prestação de Serviços</t>
        </is>
      </c>
      <c r="C9" s="123" t="n"/>
      <c r="D9" s="123" t="n"/>
      <c r="E9" s="123" t="n"/>
      <c r="F9" s="209">
        <f>IFERROR(SUMPRODUCT(ISNUMBER(DATEVALUE(Lançamentos!B8:B207))*(MONTH(IFERROR(DATEVALUE(Lançamentos!B8:B207),1))=$C$4)*(YEAR(IFERROR(DATEVALUE(Lançamentos!B8:B207),1900))=$E$4)*(Lançamentos!D8:D207="Prestação de Serviços")*IFERROR(Lançamentos!E8:E207,0)),0)</f>
        <v/>
      </c>
      <c r="G9" s="227">
        <f>IFERROR(F9/F$13,0)</f>
        <v/>
      </c>
      <c r="H9" s="111" t="n"/>
    </row>
    <row r="10" ht="21" customHeight="1" s="110">
      <c r="A10" s="111" t="n"/>
      <c r="B10" s="206" t="inlineStr">
        <is>
          <t>Receitas Financeiras</t>
        </is>
      </c>
      <c r="C10" s="123" t="n"/>
      <c r="D10" s="123" t="n"/>
      <c r="E10" s="123" t="n"/>
      <c r="F10" s="207">
        <f>IFERROR(SUMPRODUCT(ISNUMBER(DATEVALUE(Lançamentos!B8:B207))*(MONTH(IFERROR(DATEVALUE(Lançamentos!B8:B207),1))=$C$4)*(YEAR(IFERROR(DATEVALUE(Lançamentos!B8:B207),1900))=$E$4)*(Lançamentos!D8:D207="Receitas Financeiras")*IFERROR(Lançamentos!E8:E207,0)),0)</f>
        <v/>
      </c>
      <c r="G10" s="227">
        <f>IFERROR(F10/F$13,0)</f>
        <v/>
      </c>
      <c r="H10" s="111" t="n"/>
    </row>
    <row r="11" ht="21" customHeight="1" s="110">
      <c r="A11" s="111" t="n"/>
      <c r="B11" s="208" t="inlineStr">
        <is>
          <t>Outras Receitas</t>
        </is>
      </c>
      <c r="C11" s="123" t="n"/>
      <c r="D11" s="123" t="n"/>
      <c r="E11" s="123" t="n"/>
      <c r="F11" s="209">
        <f>IFERROR(SUMPRODUCT(ISNUMBER(DATEVALUE(Lançamentos!B8:B207))*(MONTH(IFERROR(DATEVALUE(Lançamentos!B8:B207),1))=$C$4)*(YEAR(IFERROR(DATEVALUE(Lançamentos!B8:B207),1900))=$E$4)*(Lançamentos!D8:D207="Outras Receitas")*IFERROR(Lançamentos!E8:E207,0)),0)</f>
        <v/>
      </c>
      <c r="G11" s="227">
        <f>IFERROR(F11/F$13,0)</f>
        <v/>
      </c>
      <c r="H11" s="111" t="n"/>
    </row>
    <row r="12" ht="7.5" customHeight="1" s="110">
      <c r="A12" s="111" t="n"/>
      <c r="B12" s="111" t="n"/>
      <c r="C12" s="111" t="n"/>
      <c r="D12" s="111" t="n"/>
      <c r="E12" s="111" t="n"/>
      <c r="F12" s="111" t="n"/>
      <c r="G12" s="111" t="n"/>
      <c r="H12" s="111" t="n"/>
      <c r="I12" s="111" t="n"/>
      <c r="J12" s="111" t="n"/>
      <c r="K12" s="111" t="n"/>
      <c r="L12" s="111" t="n"/>
    </row>
    <row r="13" ht="25.5" customHeight="1" s="110">
      <c r="A13" s="111" t="n"/>
      <c r="B13" s="173" t="inlineStr">
        <is>
          <t xml:space="preserve">  TOTAL RECEITAS</t>
        </is>
      </c>
      <c r="C13" s="117" t="n"/>
      <c r="D13" s="117" t="n"/>
      <c r="E13" s="174" t="n"/>
      <c r="F13" s="175">
        <f>SUM(F8:F11)</f>
        <v/>
      </c>
      <c r="G13" s="227">
        <f>IFERROR(F13/F$13,0)</f>
        <v/>
      </c>
      <c r="H13" s="111" t="n"/>
    </row>
    <row r="14" ht="13.5" customHeight="1" s="110">
      <c r="A14" s="111" t="n"/>
      <c r="B14" s="111" t="n"/>
      <c r="C14" s="111" t="n"/>
      <c r="D14" s="111" t="n"/>
      <c r="E14" s="111" t="n"/>
      <c r="F14" s="111" t="n"/>
      <c r="G14" s="111" t="n"/>
      <c r="H14" s="111" t="n"/>
      <c r="I14" s="111" t="n"/>
      <c r="J14" s="111" t="n"/>
      <c r="K14" s="111" t="n"/>
      <c r="L14" s="111" t="n"/>
    </row>
    <row r="15" ht="24" customHeight="1" s="110">
      <c r="A15" s="111" t="n"/>
      <c r="B15" s="151" t="inlineStr">
        <is>
          <t xml:space="preserve">  DESPESAS</t>
        </is>
      </c>
      <c r="C15" s="119" t="n"/>
      <c r="D15" s="119" t="n"/>
      <c r="E15" s="119" t="n"/>
      <c r="F15" s="119" t="n"/>
      <c r="G15" s="111" t="n"/>
      <c r="H15" s="111" t="n"/>
    </row>
    <row r="16" ht="21" customHeight="1" s="110">
      <c r="A16" s="111" t="n"/>
      <c r="B16" s="162" t="inlineStr">
        <is>
          <t>CATEGORIA</t>
        </is>
      </c>
      <c r="C16" s="119" t="n"/>
      <c r="D16" s="119" t="n"/>
      <c r="E16" s="119" t="n"/>
      <c r="F16" s="194" t="inlineStr">
        <is>
          <t>VALOR</t>
        </is>
      </c>
      <c r="G16" s="111" t="inlineStr">
        <is>
          <t>% RECEITA</t>
        </is>
      </c>
      <c r="H16" s="111" t="n"/>
    </row>
    <row r="17" ht="21" customHeight="1" s="110">
      <c r="A17" s="111" t="n"/>
      <c r="B17" s="206" t="inlineStr">
        <is>
          <t>Compra de Mercadorias</t>
        </is>
      </c>
      <c r="C17" s="123" t="n"/>
      <c r="D17" s="123" t="n"/>
      <c r="E17" s="123" t="n"/>
      <c r="F17" s="140">
        <f>IFERROR(SUMPRODUCT(ISNUMBER(DATEVALUE(Lançamentos!B8:B207))*(MONTH(IFERROR(DATEVALUE(Lançamentos!B8:B207),1))=$C$4)*(YEAR(IFERROR(DATEVALUE(Lançamentos!B8:B207),1900))=$E$4)*(Lançamentos!D8:D207="Compra de Mercadorias")*IFERROR(Lançamentos!F8:F207,0)),0)</f>
        <v/>
      </c>
      <c r="G17" s="227">
        <f>IFERROR(F17/F$13,0)</f>
        <v/>
      </c>
      <c r="H17" s="111" t="n"/>
    </row>
    <row r="18" ht="21" customHeight="1" s="110">
      <c r="A18" s="111" t="n"/>
      <c r="B18" s="208" t="inlineStr">
        <is>
          <t>Salários e Encargos</t>
        </is>
      </c>
      <c r="C18" s="123" t="n"/>
      <c r="D18" s="123" t="n"/>
      <c r="E18" s="123" t="n"/>
      <c r="F18" s="146">
        <f>IFERROR(SUMPRODUCT(ISNUMBER(DATEVALUE(Lançamentos!B8:B207))*(MONTH(IFERROR(DATEVALUE(Lançamentos!B8:B207),1))=$C$4)*(YEAR(IFERROR(DATEVALUE(Lançamentos!B8:B207),1900))=$E$4)*(Lançamentos!D8:D207="Salários e Encargos")*IFERROR(Lançamentos!F8:F207,0)),0)</f>
        <v/>
      </c>
      <c r="G18" s="227">
        <f>IFERROR(F18/F$13,0)</f>
        <v/>
      </c>
      <c r="H18" s="111" t="n"/>
    </row>
    <row r="19" ht="21" customHeight="1" s="110">
      <c r="A19" s="111" t="n"/>
      <c r="B19" s="206" t="inlineStr">
        <is>
          <t>Aluguel</t>
        </is>
      </c>
      <c r="C19" s="123" t="n"/>
      <c r="D19" s="123" t="n"/>
      <c r="E19" s="123" t="n"/>
      <c r="F19" s="140">
        <f>IFERROR(SUMPRODUCT(ISNUMBER(DATEVALUE(Lançamentos!B8:B207))*(MONTH(IFERROR(DATEVALUE(Lançamentos!B8:B207),1))=$C$4)*(YEAR(IFERROR(DATEVALUE(Lançamentos!B8:B207),1900))=$E$4)*(Lançamentos!D8:D207="Aluguel")*IFERROR(Lançamentos!F8:F207,0)),0)</f>
        <v/>
      </c>
      <c r="G19" s="227">
        <f>IFERROR(F19/F$13,0)</f>
        <v/>
      </c>
      <c r="H19" s="111" t="n"/>
    </row>
    <row r="20" ht="21" customHeight="1" s="110">
      <c r="A20" s="111" t="n"/>
      <c r="B20" s="208" t="inlineStr">
        <is>
          <t>Energia Elétrica</t>
        </is>
      </c>
      <c r="C20" s="123" t="n"/>
      <c r="D20" s="123" t="n"/>
      <c r="E20" s="123" t="n"/>
      <c r="F20" s="146">
        <f>IFERROR(SUMPRODUCT(ISNUMBER(DATEVALUE(Lançamentos!B8:B207))*(MONTH(IFERROR(DATEVALUE(Lançamentos!B8:B207),1))=$C$4)*(YEAR(IFERROR(DATEVALUE(Lançamentos!B8:B207),1900))=$E$4)*(Lançamentos!D8:D207="Energia Elétrica")*IFERROR(Lançamentos!F8:F207,0)),0)</f>
        <v/>
      </c>
      <c r="G20" s="227">
        <f>IFERROR(F20/F$13,0)</f>
        <v/>
      </c>
      <c r="H20" s="111" t="n"/>
    </row>
    <row r="21" ht="21" customHeight="1" s="110">
      <c r="A21" s="111" t="n"/>
      <c r="B21" s="206" t="inlineStr">
        <is>
          <t>Telefone / Internet</t>
        </is>
      </c>
      <c r="C21" s="123" t="n"/>
      <c r="D21" s="123" t="n"/>
      <c r="E21" s="123" t="n"/>
      <c r="F21" s="140">
        <f>IFERROR(SUMPRODUCT(ISNUMBER(DATEVALUE(Lançamentos!B8:B207))*(MONTH(IFERROR(DATEVALUE(Lançamentos!B8:B207),1))=$C$4)*(YEAR(IFERROR(DATEVALUE(Lançamentos!B8:B207),1900))=$E$4)*(Lançamentos!D8:D207="Telefone / Internet")*IFERROR(Lançamentos!F8:F207,0)),0)</f>
        <v/>
      </c>
      <c r="G21" s="227">
        <f>IFERROR(F21/F$13,0)</f>
        <v/>
      </c>
      <c r="H21" s="111" t="n"/>
    </row>
    <row r="22" ht="21" customHeight="1" s="110">
      <c r="A22" s="111" t="n"/>
      <c r="B22" s="208" t="inlineStr">
        <is>
          <t>Marketing e Publicidade</t>
        </is>
      </c>
      <c r="C22" s="123" t="n"/>
      <c r="D22" s="123" t="n"/>
      <c r="E22" s="123" t="n"/>
      <c r="F22" s="146">
        <f>IFERROR(SUMPRODUCT(ISNUMBER(DATEVALUE(Lançamentos!B8:B207))*(MONTH(IFERROR(DATEVALUE(Lançamentos!B8:B207),1))=$C$4)*(YEAR(IFERROR(DATEVALUE(Lançamentos!B8:B207),1900))=$E$4)*(Lançamentos!D8:D207="Marketing e Publicidade")*IFERROR(Lançamentos!F8:F207,0)),0)</f>
        <v/>
      </c>
      <c r="G22" s="227">
        <f>IFERROR(F22/F$13,0)</f>
        <v/>
      </c>
      <c r="H22" s="111" t="n"/>
    </row>
    <row r="23" ht="21" customHeight="1" s="110">
      <c r="A23" s="111" t="n"/>
      <c r="B23" s="206" t="inlineStr">
        <is>
          <t>Impostos e Taxas</t>
        </is>
      </c>
      <c r="C23" s="123" t="n"/>
      <c r="D23" s="123" t="n"/>
      <c r="E23" s="123" t="n"/>
      <c r="F23" s="140">
        <f>IFERROR(SUMPRODUCT(ISNUMBER(DATEVALUE(Lançamentos!B8:B207))*(MONTH(IFERROR(DATEVALUE(Lançamentos!B8:B207),1))=$C$4)*(YEAR(IFERROR(DATEVALUE(Lançamentos!B8:B207),1900))=$E$4)*(Lançamentos!D8:D207="Impostos e Taxas")*IFERROR(Lançamentos!F8:F207,0)),0)</f>
        <v/>
      </c>
      <c r="G23" s="227">
        <f>IFERROR(F23/F$13,0)</f>
        <v/>
      </c>
      <c r="H23" s="111" t="n"/>
    </row>
    <row r="24" ht="21" customHeight="1" s="110">
      <c r="A24" s="111" t="n"/>
      <c r="B24" s="208" t="inlineStr">
        <is>
          <t>Outras Despesas</t>
        </is>
      </c>
      <c r="C24" s="123" t="n"/>
      <c r="D24" s="123" t="n"/>
      <c r="E24" s="123" t="n"/>
      <c r="F24" s="146">
        <f>IFERROR(SUMPRODUCT(ISNUMBER(DATEVALUE(Lançamentos!B8:B207))*(MONTH(IFERROR(DATEVALUE(Lançamentos!B8:B207),1))=$C$4)*(YEAR(IFERROR(DATEVALUE(Lançamentos!B8:B207),1900))=$E$4)*(Lançamentos!D8:D207="Outras Despesas")*IFERROR(Lançamentos!F8:F207,0)),0)</f>
        <v/>
      </c>
      <c r="G24" s="227">
        <f>IFERROR(F24/F$13,0)</f>
        <v/>
      </c>
      <c r="H24" s="111" t="n"/>
    </row>
    <row r="25" ht="7.5" customHeight="1" s="110">
      <c r="A25" s="111" t="n"/>
      <c r="B25" s="111" t="inlineStr">
        <is>
          <t>Pró-labore</t>
        </is>
      </c>
      <c r="F25" s="111">
        <f>IFERROR(SUMPRODUCT(ISNUMBER(DATEVALUE(Lançamentos!B8:B207))*(MONTH(IFERROR(DATEVALUE(Lançamentos!B8:B207),1))=$C$4)*(YEAR(IFERROR(DATEVALUE(Lançamentos!B8:B207),1900))=$E$4)*(Lançamentos!D8:D207="Pró-labore")*IFERROR(Lançamentos!F8:F207,0)),0)</f>
        <v/>
      </c>
      <c r="G25" s="227">
        <f>IFERROR(F25/F$13,0)</f>
        <v/>
      </c>
      <c r="H25" s="111" t="n"/>
      <c r="I25" s="111" t="n"/>
      <c r="J25" s="111" t="n"/>
      <c r="K25" s="111" t="n"/>
      <c r="L25" s="111" t="n"/>
    </row>
    <row r="26" ht="25.5" customHeight="1" s="110">
      <c r="A26" s="111" t="n"/>
      <c r="B26" s="195" t="inlineStr">
        <is>
          <t>Simples Nacional</t>
        </is>
      </c>
      <c r="C26" s="119" t="n"/>
      <c r="D26" s="119" t="n"/>
      <c r="E26" s="196" t="n"/>
      <c r="F26" s="176">
        <f>IFERROR(SUMPRODUCT(ISNUMBER(DATEVALUE(Lançamentos!B8:B207))*(MONTH(IFERROR(DATEVALUE(Lançamentos!B8:B207),1))=$C$4)*(YEAR(IFERROR(DATEVALUE(Lançamentos!B8:B207),1900))=$E$4)*(Lançamentos!D8:D207="Simples Nacional")*IFERROR(Lançamentos!F8:F207,0)),0)</f>
        <v/>
      </c>
      <c r="G26" s="227">
        <f>IFERROR(F26/F$13,0)</f>
        <v/>
      </c>
      <c r="H26" s="111" t="n"/>
    </row>
    <row r="27" ht="13.5" customHeight="1" s="110">
      <c r="A27" s="111" t="n"/>
      <c r="B27" s="111" t="n"/>
      <c r="C27" s="111" t="n"/>
      <c r="D27" s="111" t="n"/>
      <c r="E27" s="111" t="n"/>
      <c r="F27" s="111" t="n"/>
      <c r="G27" s="111" t="n"/>
      <c r="H27" s="111" t="n"/>
      <c r="I27" s="111" t="n"/>
      <c r="J27" s="111" t="n"/>
      <c r="K27" s="111" t="n"/>
      <c r="L27" s="111" t="n"/>
    </row>
    <row r="28" ht="33.75" customHeight="1" s="110">
      <c r="A28" s="111" t="n"/>
      <c r="B28" s="210" t="inlineStr">
        <is>
          <t xml:space="preserve">  TOTAL DESPESAS</t>
        </is>
      </c>
      <c r="C28" s="113" t="n"/>
      <c r="D28" s="113" t="n"/>
      <c r="E28" s="113" t="n"/>
      <c r="F28" s="211">
        <f>SUM(F17:F26)</f>
        <v/>
      </c>
      <c r="G28" s="227">
        <f>IFERROR(F28/F$13,0)</f>
        <v/>
      </c>
      <c r="H28" s="111" t="n"/>
    </row>
    <row r="29" ht="15" customHeight="1" s="110">
      <c r="A29" s="111" t="n"/>
      <c r="B29" s="111" t="n"/>
      <c r="C29" s="111" t="n"/>
      <c r="D29" s="111" t="n"/>
      <c r="E29" s="111" t="n"/>
      <c r="F29" s="111" t="n"/>
      <c r="G29" s="111" t="n"/>
      <c r="H29" s="111" t="n"/>
    </row>
    <row r="30" ht="15" customHeight="1" s="110">
      <c r="A30" s="111" t="n"/>
      <c r="B30" s="111" t="inlineStr">
        <is>
          <t xml:space="preserve">  RESULTADO DO PERÍODO</t>
        </is>
      </c>
      <c r="F30" s="111">
        <f>F13-F28</f>
        <v/>
      </c>
      <c r="G30" s="227">
        <f>IFERROR(F30/F$13,0)</f>
        <v/>
      </c>
      <c r="H30" s="111" t="n"/>
    </row>
    <row r="31" ht="15" customHeight="1" s="110">
      <c r="A31" s="111" t="n"/>
      <c r="B31" s="111" t="n"/>
      <c r="C31" s="111" t="n"/>
      <c r="D31" s="111" t="n"/>
      <c r="E31" s="111" t="n"/>
      <c r="F31" s="111" t="n"/>
      <c r="G31" s="111" t="n"/>
      <c r="H31" s="111" t="n"/>
    </row>
    <row r="32" ht="15" customHeight="1" s="110">
      <c r="A32" s="111" t="n"/>
      <c r="B32" s="111" t="n"/>
      <c r="C32" s="111" t="n"/>
      <c r="D32" s="111" t="n"/>
      <c r="E32" s="111" t="n"/>
      <c r="F32" s="111" t="n"/>
      <c r="G32" s="111" t="n"/>
      <c r="H32" s="111" t="n"/>
    </row>
    <row r="33" ht="15" customHeight="1" s="110">
      <c r="A33" s="111" t="n"/>
      <c r="B33" s="111" t="n"/>
      <c r="C33" s="111" t="n"/>
      <c r="D33" s="111" t="n"/>
      <c r="E33" s="111" t="n"/>
      <c r="F33" s="111" t="n"/>
      <c r="G33" s="111" t="n"/>
      <c r="H33" s="111" t="n"/>
    </row>
    <row r="34" ht="15" customHeight="1" s="110">
      <c r="A34" s="111" t="n"/>
      <c r="B34" s="111" t="n"/>
      <c r="C34" s="111" t="n"/>
      <c r="D34" s="111" t="n"/>
      <c r="E34" s="111" t="n"/>
      <c r="F34" s="111" t="n"/>
      <c r="G34" s="111" t="n"/>
      <c r="H34" s="111" t="n"/>
    </row>
    <row r="35" ht="15" customHeight="1" s="110">
      <c r="A35" s="111" t="n"/>
      <c r="B35" s="111" t="n"/>
      <c r="C35" s="111" t="n"/>
      <c r="D35" s="111" t="n"/>
      <c r="E35" s="111" t="n"/>
      <c r="F35" s="111" t="n"/>
      <c r="G35" s="111" t="n"/>
      <c r="H35" s="111" t="n"/>
    </row>
    <row r="36" ht="15" customHeight="1" s="110">
      <c r="A36" s="111" t="n"/>
      <c r="B36" s="111" t="n"/>
      <c r="C36" s="111" t="n"/>
      <c r="D36" s="111" t="n"/>
      <c r="E36" s="111" t="n"/>
      <c r="F36" s="111" t="n"/>
      <c r="G36" s="111" t="n"/>
      <c r="H36" s="111" t="n"/>
    </row>
    <row r="37" ht="15" customHeight="1" s="110">
      <c r="A37" s="111" t="n"/>
      <c r="B37" s="111" t="n"/>
      <c r="C37" s="111" t="n"/>
      <c r="D37" s="111" t="n"/>
      <c r="E37" s="111" t="n"/>
      <c r="F37" s="111" t="n"/>
      <c r="G37" s="111" t="n"/>
      <c r="H37" s="111" t="n"/>
    </row>
    <row r="38" ht="15" customHeight="1" s="110">
      <c r="A38" s="111" t="n"/>
      <c r="B38" s="111" t="n"/>
      <c r="C38" s="111" t="n"/>
      <c r="D38" s="111" t="n"/>
      <c r="E38" s="111" t="n"/>
      <c r="F38" s="111" t="n"/>
      <c r="G38" s="111" t="n"/>
      <c r="H38" s="111" t="n"/>
    </row>
    <row r="39" ht="15" customHeight="1" s="110">
      <c r="A39" s="111" t="n"/>
      <c r="B39" s="111" t="n"/>
      <c r="C39" s="111" t="n"/>
      <c r="D39" s="111" t="n"/>
      <c r="E39" s="111" t="n"/>
      <c r="F39" s="111" t="n"/>
      <c r="G39" s="111" t="n"/>
      <c r="H39" s="111" t="n"/>
    </row>
    <row r="40" ht="15" customHeight="1" s="110">
      <c r="A40" s="111" t="n"/>
      <c r="B40" s="111" t="n"/>
      <c r="C40" s="111" t="n"/>
      <c r="D40" s="111" t="n"/>
      <c r="E40" s="111" t="n"/>
      <c r="F40" s="111" t="n"/>
      <c r="G40" s="111" t="n"/>
      <c r="H40" s="111" t="n"/>
    </row>
    <row r="41" ht="15" customHeight="1" s="110">
      <c r="A41" s="111" t="n"/>
      <c r="B41" s="111" t="n"/>
      <c r="C41" s="111" t="n"/>
      <c r="D41" s="111" t="n"/>
      <c r="E41" s="111" t="n"/>
      <c r="F41" s="111" t="n"/>
      <c r="G41" s="111" t="n"/>
      <c r="H41" s="111" t="n"/>
    </row>
    <row r="42" ht="15" customHeight="1" s="110">
      <c r="A42" s="111" t="n"/>
      <c r="B42" s="111" t="n"/>
      <c r="C42" s="111" t="n"/>
      <c r="D42" s="111" t="n"/>
      <c r="E42" s="111" t="n"/>
      <c r="F42" s="111" t="n"/>
      <c r="G42" s="111" t="n"/>
      <c r="H42" s="111" t="n"/>
    </row>
  </sheetData>
  <mergeCells count="23">
    <mergeCell ref="B9:E9"/>
    <mergeCell ref="B30:E30"/>
    <mergeCell ref="B24:E24"/>
    <mergeCell ref="B20:E20"/>
    <mergeCell ref="B26:E26"/>
    <mergeCell ref="B2:F2"/>
    <mergeCell ref="B16:E16"/>
    <mergeCell ref="B7:E7"/>
    <mergeCell ref="B25:E25"/>
    <mergeCell ref="B1:F1"/>
    <mergeCell ref="B22:E22"/>
    <mergeCell ref="B18:E18"/>
    <mergeCell ref="B21:E21"/>
    <mergeCell ref="B11:E11"/>
    <mergeCell ref="B17:E17"/>
    <mergeCell ref="B23:E23"/>
    <mergeCell ref="B8:E8"/>
    <mergeCell ref="B6:F6"/>
    <mergeCell ref="B15:F15"/>
    <mergeCell ref="B13:E13"/>
    <mergeCell ref="B19:E19"/>
    <mergeCell ref="B10:E10"/>
    <mergeCell ref="B28:E28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outlinePr summaryBelow="1" summaryRight="1"/>
    <pageSetUpPr fitToPage="0"/>
  </sheetPr>
  <dimension ref="A1:L40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1.51" customWidth="1" style="109" min="1" max="1"/>
    <col width="11" customWidth="1" style="109" min="2" max="2"/>
    <col width="16" customWidth="1" style="109" min="3" max="4"/>
    <col width="11" customWidth="1" style="109" min="5" max="5"/>
    <col width="14" customWidth="1" style="109" min="6" max="6"/>
    <col width="18" customWidth="1" style="109" min="7" max="7"/>
    <col width="32" customWidth="1" style="109" min="8" max="8"/>
    <col width="1.51" customWidth="1" style="109" min="9" max="9"/>
  </cols>
  <sheetData>
    <row r="1" ht="42" customHeight="1" s="110">
      <c r="A1" s="111" t="n"/>
      <c r="B1" s="112" t="inlineStr">
        <is>
          <t xml:space="preserve">  CONCILIAÇÃO BANCÁRIA</t>
        </is>
      </c>
      <c r="C1" s="113" t="n"/>
      <c r="D1" s="113" t="n"/>
      <c r="E1" s="113" t="n"/>
      <c r="F1" s="113" t="n"/>
      <c r="G1" s="113" t="n"/>
      <c r="H1" s="113" t="n"/>
      <c r="I1" s="111" t="n"/>
    </row>
    <row r="2" ht="19.5" customHeight="1" s="110">
      <c r="A2" s="111" t="n"/>
      <c r="B2" s="114" t="inlineStr">
        <is>
          <t xml:space="preserve">  Confronto extrato bancário × livro caixa</t>
        </is>
      </c>
      <c r="C2" s="113" t="n"/>
      <c r="D2" s="113" t="n"/>
      <c r="E2" s="113" t="n"/>
      <c r="F2" s="113" t="n"/>
      <c r="G2" s="113" t="n"/>
      <c r="H2" s="113" t="n"/>
      <c r="I2" s="111" t="n"/>
    </row>
    <row r="3" ht="7.5" customHeight="1" s="110">
      <c r="A3" s="111" t="n"/>
      <c r="B3" s="111" t="n"/>
      <c r="C3" s="111" t="n"/>
      <c r="D3" s="111" t="n"/>
      <c r="E3" s="111" t="n"/>
      <c r="F3" s="111" t="n"/>
      <c r="G3" s="111" t="n"/>
      <c r="H3" s="111" t="n"/>
      <c r="I3" s="111" t="n"/>
      <c r="J3" s="111" t="n"/>
      <c r="K3" s="111" t="n"/>
      <c r="L3" s="111" t="n"/>
    </row>
    <row r="4" ht="24" customHeight="1" s="110">
      <c r="A4" s="111" t="n"/>
      <c r="B4" s="130" t="inlineStr">
        <is>
          <t xml:space="preserve">  SALDOS</t>
        </is>
      </c>
      <c r="C4" s="121" t="n"/>
      <c r="D4" s="121" t="n"/>
      <c r="E4" s="121" t="n"/>
      <c r="F4" s="121" t="n"/>
      <c r="G4" s="121" t="n"/>
      <c r="H4" s="121" t="n"/>
      <c r="I4" s="111" t="n"/>
    </row>
    <row r="5" ht="21" customHeight="1" s="110">
      <c r="A5" s="111" t="n"/>
      <c r="B5" s="132" t="inlineStr">
        <is>
          <t>DESCRIÇÃO</t>
        </is>
      </c>
      <c r="C5" s="121" t="n"/>
      <c r="D5" s="121" t="n"/>
      <c r="E5" s="121" t="n"/>
      <c r="F5" s="134" t="inlineStr">
        <is>
          <t>VALOR</t>
        </is>
      </c>
      <c r="G5" s="132" t="inlineStr">
        <is>
          <t>STATUS</t>
        </is>
      </c>
      <c r="H5" s="121" t="n"/>
      <c r="I5" s="111" t="n"/>
    </row>
    <row r="6" ht="25.5" customHeight="1" s="110">
      <c r="A6" s="111" t="n"/>
      <c r="B6" s="212" t="inlineStr">
        <is>
          <t>Saldo do Extrato Bancário</t>
        </is>
      </c>
      <c r="C6" s="123" t="n"/>
      <c r="D6" s="123" t="n"/>
      <c r="E6" s="123" t="n"/>
      <c r="F6" s="213" t="n">
        <v>0</v>
      </c>
      <c r="G6" s="166" t="inlineStr">
        <is>
          <t>👈  Informe o saldo do extrato</t>
        </is>
      </c>
      <c r="I6" s="111" t="n"/>
    </row>
    <row r="7" ht="25.5" customHeight="1" s="110">
      <c r="A7" s="111" t="n"/>
      <c r="B7" s="214" t="inlineStr">
        <is>
          <t>Saldo no Livro Caixa</t>
        </is>
      </c>
      <c r="C7" s="123" t="n"/>
      <c r="D7" s="123" t="n"/>
      <c r="E7" s="123" t="n"/>
      <c r="F7" s="215">
        <f>IFERROR(LOOKUP(2,1/(Lançamentos!C8:C207&lt;&gt;""),Lançamentos!G8:G207),0)</f>
        <v/>
      </c>
      <c r="G7" s="111" t="n"/>
      <c r="I7" s="111" t="n"/>
    </row>
    <row r="8" ht="25.5" customHeight="1" s="110">
      <c r="A8" s="111" t="n"/>
      <c r="B8" s="216" t="inlineStr">
        <is>
          <t>Diferença</t>
        </is>
      </c>
      <c r="C8" s="123" t="n"/>
      <c r="D8" s="123" t="n"/>
      <c r="E8" s="123" t="n"/>
      <c r="F8" s="217">
        <f>IFERROR(C6-C7,0)</f>
        <v/>
      </c>
      <c r="G8" s="218">
        <f>IF(C8=0,"✓  Conciliado","⚠  Verificar divergência")</f>
        <v/>
      </c>
      <c r="I8" s="111" t="n"/>
    </row>
    <row r="9" ht="13.5" customHeight="1" s="110">
      <c r="A9" s="111" t="n"/>
      <c r="B9" s="111" t="n"/>
      <c r="C9" s="111" t="n"/>
      <c r="D9" s="111" t="n"/>
      <c r="E9" s="111" t="n"/>
      <c r="F9" s="111" t="n"/>
      <c r="G9" s="111" t="n"/>
      <c r="H9" s="111" t="n"/>
      <c r="I9" s="111" t="n"/>
      <c r="J9" s="111" t="n"/>
      <c r="K9" s="111" t="n"/>
      <c r="L9" s="111" t="n"/>
    </row>
    <row r="10" ht="24" customHeight="1" s="110">
      <c r="A10" s="111" t="n"/>
      <c r="B10" s="152" t="inlineStr">
        <is>
          <t xml:space="preserve">  ITENS EM TRÂNSITO : Casos mais comuns</t>
        </is>
      </c>
      <c r="C10" s="127" t="n"/>
      <c r="D10" s="127" t="n"/>
      <c r="E10" s="127" t="n"/>
      <c r="F10" s="127" t="n"/>
      <c r="G10" s="127" t="n"/>
      <c r="H10" s="127" t="n"/>
      <c r="I10" s="111" t="n"/>
    </row>
    <row r="11" ht="21" customHeight="1" s="110">
      <c r="A11" s="111" t="n"/>
      <c r="B11" s="219" t="inlineStr">
        <is>
          <t>DATA</t>
        </is>
      </c>
      <c r="C11" s="220" t="inlineStr">
        <is>
          <t>DESCRIÇÃO</t>
        </is>
      </c>
      <c r="D11" s="127" t="n"/>
      <c r="E11" s="219" t="inlineStr">
        <is>
          <t>TIPO</t>
        </is>
      </c>
      <c r="F11" s="221" t="inlineStr">
        <is>
          <t>VALOR</t>
        </is>
      </c>
      <c r="G11" s="219" t="inlineStr">
        <is>
          <t>SITUAÇÃO</t>
        </is>
      </c>
      <c r="H11" s="222" t="inlineStr">
        <is>
          <t>COMO RESOLVER</t>
        </is>
      </c>
      <c r="I11" s="111" t="n"/>
    </row>
    <row r="12" ht="24" customHeight="1" s="110">
      <c r="A12" s="111" t="n"/>
      <c r="B12" s="136" t="inlineStr">
        <is>
          <t>15/05</t>
        </is>
      </c>
      <c r="C12" s="137" t="inlineStr">
        <is>
          <t>Cheque emitido não compensado</t>
        </is>
      </c>
      <c r="D12" s="123" t="n"/>
      <c r="E12" s="136" t="inlineStr">
        <is>
          <t>Saída</t>
        </is>
      </c>
      <c r="F12" s="181" t="n">
        <v>800</v>
      </c>
      <c r="G12" s="182" t="inlineStr">
        <is>
          <t>⏳ Aguardando</t>
        </is>
      </c>
      <c r="H12" s="223" t="inlineStr">
        <is>
          <t>Normal : some quando o banco compensar</t>
        </is>
      </c>
      <c r="I12" s="111" t="n"/>
    </row>
    <row r="13" ht="24" customHeight="1" s="110">
      <c r="A13" s="111" t="n"/>
      <c r="B13" s="142" t="inlineStr">
        <is>
          <t>18/05</t>
        </is>
      </c>
      <c r="C13" s="143" t="inlineStr">
        <is>
          <t>Depósito não identificado</t>
        </is>
      </c>
      <c r="D13" s="123" t="n"/>
      <c r="E13" s="142" t="inlineStr">
        <is>
          <t>Entrada</t>
        </is>
      </c>
      <c r="F13" s="183" t="n">
        <v>1200</v>
      </c>
      <c r="G13" s="182" t="inlineStr">
        <is>
          <t>🔍 Verificar</t>
        </is>
      </c>
      <c r="H13" s="224" t="inlineStr">
        <is>
          <t>Confirme com o banco o nº do depósito</t>
        </is>
      </c>
      <c r="I13" s="111" t="n"/>
    </row>
    <row r="14" ht="24" customHeight="1" s="110">
      <c r="A14" s="111" t="n"/>
      <c r="B14" s="136" t="inlineStr">
        <is>
          <t>20/05</t>
        </is>
      </c>
      <c r="C14" s="137" t="inlineStr">
        <is>
          <t>Tarifa bancária não lançada no caixa</t>
        </is>
      </c>
      <c r="D14" s="123" t="n"/>
      <c r="E14" s="136" t="inlineStr">
        <is>
          <t>Saída</t>
        </is>
      </c>
      <c r="F14" s="181" t="n">
        <v>35</v>
      </c>
      <c r="G14" s="185" t="inlineStr">
        <is>
          <t>⚠️ Pendente</t>
        </is>
      </c>
      <c r="H14" s="223" t="inlineStr">
        <is>
          <t>Lance no Livro Caixa: Impostos e Taxas</t>
        </is>
      </c>
      <c r="I14" s="111" t="n"/>
    </row>
    <row r="15" ht="24" customHeight="1" s="110">
      <c r="A15" s="111" t="n"/>
      <c r="B15" s="142" t="inlineStr">
        <is>
          <t>22/05</t>
        </is>
      </c>
      <c r="C15" s="143" t="inlineStr">
        <is>
          <t>PIX caiu no dia seguinte ao envio</t>
        </is>
      </c>
      <c r="D15" s="123" t="n"/>
      <c r="E15" s="142" t="inlineStr">
        <is>
          <t>Entrada</t>
        </is>
      </c>
      <c r="F15" s="183" t="n">
        <v>500</v>
      </c>
      <c r="G15" s="182" t="inlineStr">
        <is>
          <t>⏳ Aguardando</t>
        </is>
      </c>
      <c r="H15" s="224" t="inlineStr">
        <is>
          <t>Ajuste a data do lançamento no Caixa</t>
        </is>
      </c>
      <c r="I15" s="111" t="n"/>
    </row>
    <row r="16" ht="24" customHeight="1" s="110">
      <c r="A16" s="111" t="n"/>
      <c r="B16" s="136" t="inlineStr">
        <is>
          <t>25/05</t>
        </is>
      </c>
      <c r="C16" s="137" t="inlineStr">
        <is>
          <t>Estorno de cobrança indevida</t>
        </is>
      </c>
      <c r="D16" s="123" t="n"/>
      <c r="E16" s="136" t="inlineStr">
        <is>
          <t>Entrada</t>
        </is>
      </c>
      <c r="F16" s="181" t="n">
        <v>120</v>
      </c>
      <c r="G16" s="184" t="inlineStr">
        <is>
          <t>✅ Resolvido</t>
        </is>
      </c>
      <c r="H16" s="223" t="inlineStr">
        <is>
          <t>Lance como Outras Receitas no Caixa</t>
        </is>
      </c>
      <c r="I16" s="111" t="n"/>
    </row>
    <row r="17" ht="12" customHeight="1" s="110">
      <c r="A17" s="111" t="n"/>
      <c r="B17" s="111" t="n"/>
      <c r="C17" s="111" t="n"/>
      <c r="D17" s="111" t="n"/>
      <c r="E17" s="111" t="n"/>
      <c r="F17" s="111" t="n"/>
      <c r="G17" s="111" t="n"/>
      <c r="H17" s="111" t="n"/>
      <c r="I17" s="111" t="n"/>
      <c r="J17" s="111" t="n"/>
      <c r="K17" s="111" t="n"/>
      <c r="L17" s="111" t="n"/>
    </row>
    <row r="18" ht="24" customHeight="1" s="110">
      <c r="A18" s="111" t="n"/>
      <c r="B18" s="130" t="inlineStr">
        <is>
          <t xml:space="preserve">  SEUS ITENS : preencha abaixo</t>
        </is>
      </c>
      <c r="C18" s="121" t="n"/>
      <c r="D18" s="121" t="n"/>
      <c r="E18" s="121" t="n"/>
      <c r="F18" s="121" t="n"/>
      <c r="G18" s="121" t="n"/>
      <c r="H18" s="121" t="n"/>
      <c r="I18" s="111" t="n"/>
    </row>
    <row r="19" ht="21" customHeight="1" s="110">
      <c r="A19" s="111" t="n"/>
      <c r="B19" s="131" t="inlineStr">
        <is>
          <t>DATA</t>
        </is>
      </c>
      <c r="C19" s="132" t="inlineStr">
        <is>
          <t>DESCRIÇÃO</t>
        </is>
      </c>
      <c r="D19" s="121" t="n"/>
      <c r="E19" s="131" t="inlineStr">
        <is>
          <t>TIPO</t>
        </is>
      </c>
      <c r="F19" s="134" t="inlineStr">
        <is>
          <t>VALOR</t>
        </is>
      </c>
      <c r="G19" s="131" t="inlineStr">
        <is>
          <t>SITUAÇÃO</t>
        </is>
      </c>
      <c r="H19" s="133" t="inlineStr">
        <is>
          <t>RESOLUÇÃO</t>
        </is>
      </c>
      <c r="I19" s="111" t="n"/>
    </row>
    <row r="20" ht="21.75" customHeight="1" s="110">
      <c r="A20" s="111" t="n"/>
      <c r="B20" s="189" t="n"/>
      <c r="C20" s="190" t="n"/>
      <c r="D20" s="123" t="n"/>
      <c r="E20" s="189" t="n"/>
      <c r="F20" s="191" t="n"/>
      <c r="G20" s="189" t="n"/>
      <c r="H20" s="189" t="n"/>
      <c r="I20" s="111" t="n"/>
    </row>
    <row r="21" ht="21.75" customHeight="1" s="110">
      <c r="A21" s="111" t="n"/>
      <c r="B21" s="186" t="n"/>
      <c r="C21" s="187" t="n"/>
      <c r="D21" s="123" t="n"/>
      <c r="E21" s="186" t="n"/>
      <c r="F21" s="188" t="n"/>
      <c r="G21" s="186" t="n"/>
      <c r="H21" s="186" t="n"/>
      <c r="I21" s="111" t="n"/>
    </row>
    <row r="22" ht="21.75" customHeight="1" s="110">
      <c r="A22" s="111" t="n"/>
      <c r="B22" s="189" t="n"/>
      <c r="C22" s="190" t="n"/>
      <c r="D22" s="123" t="n"/>
      <c r="E22" s="189" t="n"/>
      <c r="F22" s="191" t="n"/>
      <c r="G22" s="189" t="n"/>
      <c r="H22" s="189" t="n"/>
      <c r="I22" s="111" t="n"/>
    </row>
    <row r="23" ht="21.75" customHeight="1" s="110">
      <c r="A23" s="111" t="n"/>
      <c r="B23" s="186" t="n"/>
      <c r="C23" s="187" t="n"/>
      <c r="D23" s="123" t="n"/>
      <c r="E23" s="186" t="n"/>
      <c r="F23" s="188" t="n"/>
      <c r="G23" s="186" t="n"/>
      <c r="H23" s="186" t="n"/>
      <c r="I23" s="111" t="n"/>
    </row>
    <row r="24" ht="21.75" customHeight="1" s="110">
      <c r="A24" s="111" t="n"/>
      <c r="B24" s="189" t="n"/>
      <c r="C24" s="190" t="n"/>
      <c r="D24" s="123" t="n"/>
      <c r="E24" s="189" t="n"/>
      <c r="F24" s="191" t="n"/>
      <c r="G24" s="189" t="n"/>
      <c r="H24" s="189" t="n"/>
      <c r="I24" s="111" t="n"/>
    </row>
    <row r="25" ht="21.75" customHeight="1" s="110">
      <c r="A25" s="111" t="n"/>
      <c r="B25" s="186" t="n"/>
      <c r="C25" s="187" t="n"/>
      <c r="D25" s="123" t="n"/>
      <c r="E25" s="186" t="n"/>
      <c r="F25" s="188" t="n"/>
      <c r="G25" s="186" t="n"/>
      <c r="H25" s="186" t="n"/>
      <c r="I25" s="111" t="n"/>
    </row>
    <row r="26" ht="21.75" customHeight="1" s="110">
      <c r="A26" s="111" t="n"/>
      <c r="B26" s="189" t="n"/>
      <c r="C26" s="190" t="n"/>
      <c r="D26" s="123" t="n"/>
      <c r="E26" s="189" t="n"/>
      <c r="F26" s="191" t="n"/>
      <c r="G26" s="189" t="n"/>
      <c r="H26" s="189" t="n"/>
      <c r="I26" s="111" t="n"/>
    </row>
    <row r="27" ht="21.75" customHeight="1" s="110">
      <c r="A27" s="111" t="n"/>
      <c r="B27" s="186" t="n"/>
      <c r="C27" s="187" t="n"/>
      <c r="D27" s="123" t="n"/>
      <c r="E27" s="186" t="n"/>
      <c r="F27" s="188" t="n"/>
      <c r="G27" s="186" t="n"/>
      <c r="H27" s="186" t="n"/>
      <c r="I27" s="111" t="n"/>
    </row>
    <row r="28" ht="21.75" customHeight="1" s="110">
      <c r="A28" s="111" t="n"/>
      <c r="B28" s="189" t="n"/>
      <c r="C28" s="190" t="n"/>
      <c r="D28" s="123" t="n"/>
      <c r="E28" s="189" t="n"/>
      <c r="F28" s="191" t="n"/>
      <c r="G28" s="189" t="n"/>
      <c r="H28" s="189" t="n"/>
      <c r="I28" s="111" t="n"/>
    </row>
    <row r="29" ht="21.75" customHeight="1" s="110">
      <c r="A29" s="111" t="n"/>
      <c r="B29" s="186" t="n"/>
      <c r="C29" s="187" t="n"/>
      <c r="D29" s="123" t="n"/>
      <c r="E29" s="186" t="n"/>
      <c r="F29" s="188" t="n"/>
      <c r="G29" s="186" t="n"/>
      <c r="H29" s="186" t="n"/>
      <c r="I29" s="111" t="n"/>
    </row>
    <row r="30" ht="7.5" customHeight="1" s="110">
      <c r="A30" s="111" t="n"/>
      <c r="B30" s="111" t="n"/>
      <c r="C30" s="111" t="n"/>
      <c r="D30" s="111" t="n"/>
      <c r="E30" s="111" t="n"/>
      <c r="F30" s="111" t="n"/>
      <c r="G30" s="111" t="n"/>
      <c r="H30" s="111" t="n"/>
      <c r="I30" s="111" t="n"/>
      <c r="J30" s="111" t="n"/>
      <c r="K30" s="111" t="n"/>
      <c r="L30" s="111" t="n"/>
    </row>
    <row r="31" ht="21.75" customHeight="1" s="110">
      <c r="A31" s="111" t="n"/>
      <c r="B31" s="225" t="inlineStr">
        <is>
          <t xml:space="preserve">  💡  Diferença zero = caixa conciliado. Se não zerar, localize e corrija o item acima.</t>
        </is>
      </c>
      <c r="C31" s="226" t="n"/>
      <c r="D31" s="226" t="n"/>
      <c r="E31" s="226" t="n"/>
      <c r="F31" s="226" t="n"/>
      <c r="G31" s="226" t="n"/>
      <c r="H31" s="226" t="n"/>
      <c r="I31" s="111" t="n"/>
    </row>
    <row r="32" ht="15" customHeight="1" s="110">
      <c r="A32" s="111" t="n"/>
      <c r="B32" s="111" t="n"/>
      <c r="C32" s="111" t="n"/>
      <c r="D32" s="111" t="n"/>
      <c r="E32" s="111" t="n"/>
      <c r="F32" s="111" t="n"/>
      <c r="G32" s="111" t="n"/>
      <c r="H32" s="111" t="n"/>
      <c r="I32" s="111" t="n"/>
    </row>
    <row r="33" ht="15" customHeight="1" s="110">
      <c r="A33" s="111" t="n"/>
      <c r="B33" s="111" t="n"/>
      <c r="C33" s="111" t="n"/>
      <c r="D33" s="111" t="n"/>
      <c r="E33" s="111" t="n"/>
      <c r="F33" s="111" t="n"/>
      <c r="G33" s="111" t="n"/>
      <c r="H33" s="111" t="n"/>
      <c r="I33" s="111" t="n"/>
    </row>
    <row r="34" ht="15" customHeight="1" s="110">
      <c r="A34" s="111" t="n"/>
      <c r="B34" s="111" t="n"/>
      <c r="C34" s="111" t="n"/>
      <c r="D34" s="111" t="n"/>
      <c r="E34" s="111" t="n"/>
      <c r="F34" s="111" t="n"/>
      <c r="G34" s="111" t="n"/>
      <c r="H34" s="111" t="n"/>
      <c r="I34" s="111" t="n"/>
    </row>
    <row r="35" ht="15" customHeight="1" s="110">
      <c r="A35" s="111" t="n"/>
      <c r="B35" s="111" t="n"/>
      <c r="C35" s="111" t="n"/>
      <c r="D35" s="111" t="n"/>
      <c r="E35" s="111" t="n"/>
      <c r="F35" s="111" t="n"/>
      <c r="G35" s="111" t="n"/>
      <c r="H35" s="111" t="n"/>
      <c r="I35" s="111" t="n"/>
    </row>
    <row r="36" ht="15" customHeight="1" s="110">
      <c r="A36" s="111" t="n"/>
      <c r="B36" s="111" t="n"/>
      <c r="C36" s="111" t="n"/>
      <c r="D36" s="111" t="n"/>
      <c r="E36" s="111" t="n"/>
      <c r="F36" s="111" t="n"/>
      <c r="G36" s="111" t="n"/>
      <c r="H36" s="111" t="n"/>
      <c r="I36" s="111" t="n"/>
    </row>
    <row r="37" ht="15" customHeight="1" s="110">
      <c r="A37" s="111" t="n"/>
      <c r="B37" s="111" t="n"/>
      <c r="C37" s="111" t="n"/>
      <c r="D37" s="111" t="n"/>
      <c r="E37" s="111" t="n"/>
      <c r="F37" s="111" t="n"/>
      <c r="G37" s="111" t="n"/>
      <c r="H37" s="111" t="n"/>
      <c r="I37" s="111" t="n"/>
    </row>
    <row r="38" ht="15" customHeight="1" s="110">
      <c r="A38" s="111" t="n"/>
      <c r="B38" s="111" t="n"/>
      <c r="C38" s="111" t="n"/>
      <c r="D38" s="111" t="n"/>
      <c r="E38" s="111" t="n"/>
      <c r="F38" s="111" t="n"/>
      <c r="G38" s="111" t="n"/>
      <c r="H38" s="111" t="n"/>
      <c r="I38" s="111" t="n"/>
    </row>
    <row r="39" ht="15" customHeight="1" s="110">
      <c r="A39" s="111" t="n"/>
      <c r="B39" s="111" t="n"/>
      <c r="C39" s="111" t="n"/>
      <c r="D39" s="111" t="n"/>
      <c r="E39" s="111" t="n"/>
      <c r="F39" s="111" t="n"/>
      <c r="G39" s="111" t="n"/>
      <c r="H39" s="111" t="n"/>
      <c r="I39" s="111" t="n"/>
    </row>
    <row r="40" ht="15" customHeight="1" s="110">
      <c r="A40" s="111" t="n"/>
      <c r="B40" s="111" t="n"/>
      <c r="C40" s="111" t="n"/>
      <c r="D40" s="111" t="n"/>
      <c r="E40" s="111" t="n"/>
      <c r="F40" s="111" t="n"/>
      <c r="G40" s="111" t="n"/>
      <c r="H40" s="111" t="n"/>
      <c r="I40" s="111" t="n"/>
    </row>
  </sheetData>
  <mergeCells count="31">
    <mergeCell ref="C24:D24"/>
    <mergeCell ref="C15:D15"/>
    <mergeCell ref="B6:E6"/>
    <mergeCell ref="C14:D14"/>
    <mergeCell ref="B5:E5"/>
    <mergeCell ref="G8:H8"/>
    <mergeCell ref="C26:D26"/>
    <mergeCell ref="C20:D20"/>
    <mergeCell ref="C29:D29"/>
    <mergeCell ref="C16:D16"/>
    <mergeCell ref="G7:H7"/>
    <mergeCell ref="B4:H4"/>
    <mergeCell ref="C25:D25"/>
    <mergeCell ref="B7:E7"/>
    <mergeCell ref="C22:D22"/>
    <mergeCell ref="G6:H6"/>
    <mergeCell ref="B31:H31"/>
    <mergeCell ref="C12:D12"/>
    <mergeCell ref="C21:D21"/>
    <mergeCell ref="B18:H18"/>
    <mergeCell ref="C11:D11"/>
    <mergeCell ref="C27:D27"/>
    <mergeCell ref="G5:H5"/>
    <mergeCell ref="B2:H2"/>
    <mergeCell ref="C23:D23"/>
    <mergeCell ref="B8:E8"/>
    <mergeCell ref="B1:H1"/>
    <mergeCell ref="C19:D19"/>
    <mergeCell ref="C28:D28"/>
    <mergeCell ref="C13:D13"/>
    <mergeCell ref="B10:H10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:language>en-US</dc:language>
  <dcterms:created xsi:type="dcterms:W3CDTF">2026-05-21T22:05:34Z</dcterms:created>
  <dcterms:modified xsi:type="dcterms:W3CDTF">2026-05-21T22:34:49Z</dcterms:modified>
  <cp:revision>0</cp:revision>
</cp:coreProperties>
</file>